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375" documentId="8_{595B74DD-442A-488E-B45F-10F5C6E246FC}" xr6:coauthVersionLast="47" xr6:coauthVersionMax="47" xr10:uidLastSave="{50116363-DD2B-4D2D-99E5-7477551C6DC2}"/>
  <bookViews>
    <workbookView xWindow="-120" yWindow="-120" windowWidth="29040" windowHeight="15720" xr2:uid="{00000000-000D-0000-FFFF-FFFF00000000}"/>
  </bookViews>
  <sheets>
    <sheet name="2024" sheetId="4" r:id="rId1"/>
    <sheet name="2023" sheetId="1" r:id="rId2"/>
    <sheet name="Sheet2" sheetId="2" r:id="rId3"/>
    <sheet name="Sheet3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4" l="1"/>
  <c r="I33" i="4"/>
  <c r="I21" i="4"/>
  <c r="I26" i="4" s="1"/>
  <c r="K26" i="4" s="1"/>
  <c r="I13" i="4"/>
  <c r="I15" i="4"/>
  <c r="I14" i="4"/>
  <c r="I19" i="1"/>
  <c r="I24" i="1" s="1"/>
  <c r="I14" i="1"/>
  <c r="K14" i="1" s="1"/>
  <c r="I28" i="1"/>
  <c r="I30" i="1"/>
  <c r="I29" i="1"/>
  <c r="I16" i="4" l="1"/>
  <c r="K16" i="4" s="1"/>
  <c r="K34" i="4" s="1"/>
  <c r="K35" i="4" s="1"/>
  <c r="K24" i="1"/>
  <c r="K26" i="1" s="1"/>
  <c r="K31" i="1"/>
  <c r="K32" i="1" s="1"/>
  <c r="H12" i="1" l="1"/>
  <c r="I12" i="1" s="1"/>
  <c r="H13" i="1" l="1"/>
  <c r="I13" i="1" s="1"/>
  <c r="H8" i="1" l="1"/>
</calcChain>
</file>

<file path=xl/sharedStrings.xml><?xml version="1.0" encoding="utf-8"?>
<sst xmlns="http://schemas.openxmlformats.org/spreadsheetml/2006/main" count="277" uniqueCount="136">
  <si>
    <t xml:space="preserve">BERSTED PARISH COUNCIL 2024-25 BUDGET </t>
  </si>
  <si>
    <t>PLAYSCHEME SUMMER 2024</t>
  </si>
  <si>
    <t xml:space="preserve">COMMUNITY RESOURCES </t>
  </si>
  <si>
    <t>BUDGET:</t>
  </si>
  <si>
    <t>CC34  PLAYSCHEME</t>
  </si>
  <si>
    <t>5 WEEKS</t>
  </si>
  <si>
    <t>End of July - End of August</t>
  </si>
  <si>
    <t>ROTARY DONATION = £300</t>
  </si>
  <si>
    <t>TESCO DONATION = £1000</t>
  </si>
  <si>
    <t>W/C</t>
  </si>
  <si>
    <t>29/7-W/C 26/8 (5 weeks)</t>
  </si>
  <si>
    <t>TOTAL FUNDS AVAILABLE</t>
  </si>
  <si>
    <t>TOTAL BUDGET</t>
  </si>
  <si>
    <t>FREEDOM LEISURE -CURRENT SCHEME FOR 5-12 YEAR OLDS</t>
  </si>
  <si>
    <t>DAY</t>
  </si>
  <si>
    <t>NAME</t>
  </si>
  <si>
    <t>ACTIVITIES</t>
  </si>
  <si>
    <t>DURATION</t>
  </si>
  <si>
    <t>HOW MANY DAYS PER WEEK</t>
  </si>
  <si>
    <t>NUMBER OF SESSIONS</t>
  </si>
  <si>
    <t>COST PER SESSION</t>
  </si>
  <si>
    <t>TOTAL</t>
  </si>
  <si>
    <t>PROPOSED LOCATION</t>
  </si>
  <si>
    <t>Wednesdays</t>
  </si>
  <si>
    <t>BERSTED HUB-from 31/7/24</t>
  </si>
  <si>
    <t>FSW crafts</t>
  </si>
  <si>
    <t>Wednesday</t>
  </si>
  <si>
    <t>BERSTED HUB</t>
  </si>
  <si>
    <t>Thursdays</t>
  </si>
  <si>
    <t>BERSTED PARK -from 1/8/24</t>
  </si>
  <si>
    <t>Freedom Leisure -various including bouncy castle</t>
  </si>
  <si>
    <t>Thursday</t>
  </si>
  <si>
    <t>Bersted Park Village Green</t>
  </si>
  <si>
    <t>Fridays</t>
  </si>
  <si>
    <t>JUBILEE FIELDS-from 2/8/24</t>
  </si>
  <si>
    <t>Freedom Leisure-various including bouncy castle</t>
  </si>
  <si>
    <t>Friday</t>
  </si>
  <si>
    <t>Jubilee Fields</t>
  </si>
  <si>
    <t>FRIDAY  PLAYSCHEME -ALL AGES</t>
  </si>
  <si>
    <t>JUBILEE FIELDS</t>
  </si>
  <si>
    <t>Various activities and crafts/FSW-Jacqui -3 weeks.</t>
  </si>
  <si>
    <t>10:00-12:00</t>
  </si>
  <si>
    <t>£175.00 per day</t>
  </si>
  <si>
    <t>Nolan entertainer -2 weeks.</t>
  </si>
  <si>
    <t>M&amp;T</t>
  </si>
  <si>
    <t>Kitchen</t>
  </si>
  <si>
    <t>£40 per week</t>
  </si>
  <si>
    <t>Pre-loved school uniform</t>
  </si>
  <si>
    <t>Rotary/Foodbank /Harvest UK My Sister's House</t>
  </si>
  <si>
    <t>Total</t>
  </si>
  <si>
    <t>Refreshments provided by Debs makes Cakes-£40 per week to cover ingredients.</t>
  </si>
  <si>
    <t>Per week</t>
  </si>
  <si>
    <t>All Children</t>
  </si>
  <si>
    <t>Packed Lunch bags</t>
  </si>
  <si>
    <t>Fruit</t>
  </si>
  <si>
    <t>Drinks/crisps</t>
  </si>
  <si>
    <t>ACTUAL PLAYSCHEME TOTAL</t>
  </si>
  <si>
    <t>Outstanding Balance</t>
  </si>
  <si>
    <t>Jubilee Fields Mornings 10-12</t>
  </si>
  <si>
    <t>Kitchen Support</t>
  </si>
  <si>
    <t>Clerk Support</t>
  </si>
  <si>
    <t>Packed Luches</t>
  </si>
  <si>
    <t>Issue Tickets</t>
  </si>
  <si>
    <t>Tombola/Raffle</t>
  </si>
  <si>
    <t>TBC - Cllr Support</t>
  </si>
  <si>
    <t>week 1</t>
  </si>
  <si>
    <t>2nd August</t>
  </si>
  <si>
    <t>Sue/Deb/M&amp;T</t>
  </si>
  <si>
    <t>Sue/June</t>
  </si>
  <si>
    <t>Cllr</t>
  </si>
  <si>
    <t>week 2</t>
  </si>
  <si>
    <t>9th August</t>
  </si>
  <si>
    <t>Sue/Deb M&amp;T</t>
  </si>
  <si>
    <t>week 3</t>
  </si>
  <si>
    <t>16th August</t>
  </si>
  <si>
    <t>week 4</t>
  </si>
  <si>
    <t>23rd August</t>
  </si>
  <si>
    <t>week 5</t>
  </si>
  <si>
    <t>30th August</t>
  </si>
  <si>
    <t>Community Clerk Notes</t>
  </si>
  <si>
    <t>Nolan</t>
  </si>
  <si>
    <t>Week 1 &amp; 5</t>
  </si>
  <si>
    <t>Waste Prevention</t>
  </si>
  <si>
    <t>Week 1</t>
  </si>
  <si>
    <t>Preloved Uniform</t>
  </si>
  <si>
    <t>Week 1, 2, 3, 4, 5</t>
  </si>
  <si>
    <t>Food Bank</t>
  </si>
  <si>
    <t>TBC</t>
  </si>
  <si>
    <t>Rotary</t>
  </si>
  <si>
    <t>Harvest UK</t>
  </si>
  <si>
    <t>Week 4</t>
  </si>
  <si>
    <t>BERSTED PARISH COUNCIL 2023-24 BUDGET</t>
  </si>
  <si>
    <t>PLAYSCHEME SUMMER 2023</t>
  </si>
  <si>
    <t>34  PLAYSCHEME</t>
  </si>
  <si>
    <t>29/7-W/C 26/8</t>
  </si>
  <si>
    <t xml:space="preserve">35/36 COMMUNITY ACTION </t>
  </si>
  <si>
    <t>AGE/DAY</t>
  </si>
  <si>
    <t>Day</t>
  </si>
  <si>
    <t>Cost per session</t>
  </si>
  <si>
    <t>COST</t>
  </si>
  <si>
    <t>5-12 Years</t>
  </si>
  <si>
    <t>freedom Leisure all dates-various including bouncy castle</t>
  </si>
  <si>
    <t>All ages up to 19</t>
  </si>
  <si>
    <t>Various activities and crafts/FSW-Jacqui 4/8,11/8, 25/8.</t>
  </si>
  <si>
    <t>£250.00 per day</t>
  </si>
  <si>
    <t>Nolan entertainer 28/7 &amp; 18/8.</t>
  </si>
  <si>
    <t>Rotary/Foodbank /Harvest UK.</t>
  </si>
  <si>
    <t>2023 Playscheme</t>
  </si>
  <si>
    <t>BUDGET FOR PLAYSCHEME only</t>
  </si>
  <si>
    <t>Estimated on 100 packed lunches a week (bags £85)</t>
  </si>
  <si>
    <t>Estimated on 100 packed lunches a week (bags £50)</t>
  </si>
  <si>
    <t>Packed lunches</t>
  </si>
  <si>
    <t>BUDGET FOR PLAYSCHEME/packed lunches</t>
  </si>
  <si>
    <t>Note from Clerk: Playscheme support from Cllrs required from meeting room.  Signage required.</t>
  </si>
  <si>
    <t>Fridays -Jubilee Fields</t>
  </si>
  <si>
    <t>Kitchen support</t>
  </si>
  <si>
    <t>Clerk support</t>
  </si>
  <si>
    <t>Issue tickets</t>
  </si>
  <si>
    <t>TBC-Cllr support</t>
  </si>
  <si>
    <t>Mornings 10-12</t>
  </si>
  <si>
    <t>28th July</t>
  </si>
  <si>
    <t>Sue/Debbie</t>
  </si>
  <si>
    <t>Cllr Lainchbury</t>
  </si>
  <si>
    <t>Cllr Spencer</t>
  </si>
  <si>
    <t>Cllr Lury</t>
  </si>
  <si>
    <t>Cllr Kapp</t>
  </si>
  <si>
    <t>Alison Van Koolbergen</t>
  </si>
  <si>
    <t>Cllr Bellhouse</t>
  </si>
  <si>
    <t>4th August</t>
  </si>
  <si>
    <t>11th August</t>
  </si>
  <si>
    <t>Cllr Greenway</t>
  </si>
  <si>
    <t>18th August</t>
  </si>
  <si>
    <t>Sue/M&amp;T</t>
  </si>
  <si>
    <t>25th August</t>
  </si>
  <si>
    <t>Debbie/June</t>
  </si>
  <si>
    <t>updated 17/07/24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</si>
</sst>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2" formatCode="_-&quot;£&quot;* #,##0_-;\-&quot;£&quot;* #,##0_-;_-&quot;£&quot;* &quot;-&quot;_-;_-@_-"/>
    <numFmt numFmtId="164" formatCode="[$-F400]h:mm:ss\ AM/PM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scheme val="minor"/>
    </font>
    <font>
      <b/>
      <sz val="14"/>
      <color rgb="FFFF0000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5ABBE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3" fillId="0" borderId="0" xfId="0" applyFont="1"/>
    <xf numFmtId="6" fontId="4" fillId="0" borderId="0" xfId="0" applyNumberFormat="1" applyFont="1"/>
    <xf numFmtId="0" fontId="4" fillId="0" borderId="0" xfId="0" applyFont="1"/>
    <xf numFmtId="6" fontId="3" fillId="0" borderId="0" xfId="0" applyNumberFormat="1" applyFont="1"/>
    <xf numFmtId="0" fontId="3" fillId="0" borderId="0" xfId="0" applyFont="1" applyAlignment="1">
      <alignment horizontal="center"/>
    </xf>
    <xf numFmtId="0" fontId="4" fillId="4" borderId="2" xfId="0" applyFont="1" applyFill="1" applyBorder="1"/>
    <xf numFmtId="1" fontId="4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3" fillId="4" borderId="4" xfId="0" applyFont="1" applyFill="1" applyBorder="1"/>
    <xf numFmtId="0" fontId="3" fillId="4" borderId="4" xfId="0" applyFont="1" applyFill="1" applyBorder="1" applyAlignment="1">
      <alignment wrapText="1"/>
    </xf>
    <xf numFmtId="2" fontId="3" fillId="4" borderId="4" xfId="0" applyNumberFormat="1" applyFont="1" applyFill="1" applyBorder="1" applyAlignment="1">
      <alignment horizontal="center"/>
    </xf>
    <xf numFmtId="1" fontId="3" fillId="4" borderId="4" xfId="0" applyNumberFormat="1" applyFont="1" applyFill="1" applyBorder="1"/>
    <xf numFmtId="1" fontId="3" fillId="4" borderId="6" xfId="0" applyNumberFormat="1" applyFont="1" applyFill="1" applyBorder="1" applyAlignment="1">
      <alignment horizontal="center"/>
    </xf>
    <xf numFmtId="1" fontId="4" fillId="0" borderId="0" xfId="0" applyNumberFormat="1" applyFont="1"/>
    <xf numFmtId="0" fontId="3" fillId="5" borderId="3" xfId="0" applyFont="1" applyFill="1" applyBorder="1"/>
    <xf numFmtId="0" fontId="3" fillId="5" borderId="3" xfId="0" applyFont="1" applyFill="1" applyBorder="1" applyAlignment="1">
      <alignment wrapText="1"/>
    </xf>
    <xf numFmtId="2" fontId="3" fillId="5" borderId="3" xfId="0" applyNumberFormat="1" applyFont="1" applyFill="1" applyBorder="1" applyAlignment="1">
      <alignment horizontal="center"/>
    </xf>
    <xf numFmtId="1" fontId="3" fillId="5" borderId="3" xfId="0" applyNumberFormat="1" applyFont="1" applyFill="1" applyBorder="1"/>
    <xf numFmtId="1" fontId="3" fillId="5" borderId="5" xfId="0" applyNumberFormat="1" applyFont="1" applyFill="1" applyBorder="1" applyAlignment="1">
      <alignment horizontal="center"/>
    </xf>
    <xf numFmtId="0" fontId="3" fillId="5" borderId="5" xfId="0" applyFont="1" applyFill="1" applyBorder="1"/>
    <xf numFmtId="3" fontId="3" fillId="5" borderId="4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0" fillId="5" borderId="0" xfId="0" applyFill="1"/>
    <xf numFmtId="0" fontId="4" fillId="4" borderId="10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0" fillId="3" borderId="13" xfId="0" applyFill="1" applyBorder="1"/>
    <xf numFmtId="0" fontId="3" fillId="3" borderId="14" xfId="0" applyFont="1" applyFill="1" applyBorder="1"/>
    <xf numFmtId="0" fontId="3" fillId="3" borderId="14" xfId="0" applyFont="1" applyFill="1" applyBorder="1" applyAlignment="1">
      <alignment wrapText="1"/>
    </xf>
    <xf numFmtId="2" fontId="3" fillId="3" borderId="14" xfId="0" applyNumberFormat="1" applyFont="1" applyFill="1" applyBorder="1" applyAlignment="1">
      <alignment horizontal="center"/>
    </xf>
    <xf numFmtId="1" fontId="3" fillId="3" borderId="14" xfId="0" applyNumberFormat="1" applyFont="1" applyFill="1" applyBorder="1"/>
    <xf numFmtId="1" fontId="3" fillId="3" borderId="15" xfId="0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0" fillId="2" borderId="0" xfId="0" applyFill="1"/>
    <xf numFmtId="0" fontId="3" fillId="2" borderId="3" xfId="0" applyFont="1" applyFill="1" applyBorder="1"/>
    <xf numFmtId="0" fontId="3" fillId="2" borderId="3" xfId="0" applyFont="1" applyFill="1" applyBorder="1" applyAlignment="1">
      <alignment wrapText="1"/>
    </xf>
    <xf numFmtId="2" fontId="3" fillId="2" borderId="3" xfId="0" applyNumberFormat="1" applyFont="1" applyFill="1" applyBorder="1" applyAlignment="1">
      <alignment horizontal="center"/>
    </xf>
    <xf numFmtId="1" fontId="3" fillId="2" borderId="3" xfId="0" applyNumberFormat="1" applyFont="1" applyFill="1" applyBorder="1"/>
    <xf numFmtId="1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3" xfId="0" applyFont="1" applyFill="1" applyBorder="1" applyAlignment="1">
      <alignment horizontal="center"/>
    </xf>
    <xf numFmtId="0" fontId="3" fillId="4" borderId="17" xfId="0" applyFont="1" applyFill="1" applyBorder="1"/>
    <xf numFmtId="0" fontId="3" fillId="4" borderId="12" xfId="0" applyFont="1" applyFill="1" applyBorder="1"/>
    <xf numFmtId="3" fontId="3" fillId="2" borderId="3" xfId="0" applyNumberFormat="1" applyFont="1" applyFill="1" applyBorder="1" applyAlignment="1">
      <alignment horizontal="center"/>
    </xf>
    <xf numFmtId="0" fontId="6" fillId="3" borderId="1" xfId="0" applyFont="1" applyFill="1" applyBorder="1"/>
    <xf numFmtId="2" fontId="6" fillId="3" borderId="1" xfId="0" applyNumberFormat="1" applyFont="1" applyFill="1" applyBorder="1"/>
    <xf numFmtId="1" fontId="6" fillId="3" borderId="1" xfId="0" applyNumberFormat="1" applyFont="1" applyFill="1" applyBorder="1"/>
    <xf numFmtId="1" fontId="6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" fontId="8" fillId="0" borderId="0" xfId="0" applyNumberFormat="1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0" fillId="8" borderId="21" xfId="0" applyFill="1" applyBorder="1"/>
    <xf numFmtId="0" fontId="0" fillId="8" borderId="29" xfId="0" applyFill="1" applyBorder="1"/>
    <xf numFmtId="0" fontId="1" fillId="8" borderId="16" xfId="0" applyFont="1" applyFill="1" applyBorder="1" applyAlignment="1">
      <alignment horizontal="right"/>
    </xf>
    <xf numFmtId="0" fontId="10" fillId="5" borderId="26" xfId="0" applyFont="1" applyFill="1" applyBorder="1"/>
    <xf numFmtId="0" fontId="7" fillId="5" borderId="27" xfId="0" applyFont="1" applyFill="1" applyBorder="1"/>
    <xf numFmtId="1" fontId="7" fillId="5" borderId="27" xfId="0" applyNumberFormat="1" applyFont="1" applyFill="1" applyBorder="1"/>
    <xf numFmtId="0" fontId="7" fillId="5" borderId="28" xfId="0" applyFont="1" applyFill="1" applyBorder="1"/>
    <xf numFmtId="0" fontId="3" fillId="8" borderId="1" xfId="0" applyFont="1" applyFill="1" applyBorder="1"/>
    <xf numFmtId="16" fontId="3" fillId="8" borderId="1" xfId="0" applyNumberFormat="1" applyFont="1" applyFill="1" applyBorder="1"/>
    <xf numFmtId="1" fontId="6" fillId="8" borderId="3" xfId="0" applyNumberFormat="1" applyFont="1" applyFill="1" applyBorder="1"/>
    <xf numFmtId="1" fontId="6" fillId="8" borderId="3" xfId="0" applyNumberFormat="1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7" fillId="8" borderId="3" xfId="0" applyFont="1" applyFill="1" applyBorder="1"/>
    <xf numFmtId="2" fontId="7" fillId="8" borderId="3" xfId="0" applyNumberFormat="1" applyFont="1" applyFill="1" applyBorder="1"/>
    <xf numFmtId="1" fontId="7" fillId="8" borderId="3" xfId="0" applyNumberFormat="1" applyFont="1" applyFill="1" applyBorder="1"/>
    <xf numFmtId="0" fontId="1" fillId="8" borderId="11" xfId="0" applyFont="1" applyFill="1" applyBorder="1"/>
    <xf numFmtId="0" fontId="3" fillId="8" borderId="4" xfId="0" applyFont="1" applyFill="1" applyBorder="1"/>
    <xf numFmtId="0" fontId="3" fillId="8" borderId="4" xfId="0" applyFont="1" applyFill="1" applyBorder="1" applyAlignment="1">
      <alignment wrapText="1"/>
    </xf>
    <xf numFmtId="2" fontId="3" fillId="8" borderId="4" xfId="0" applyNumberFormat="1" applyFont="1" applyFill="1" applyBorder="1" applyAlignment="1">
      <alignment horizontal="center"/>
    </xf>
    <xf numFmtId="1" fontId="3" fillId="8" borderId="4" xfId="0" applyNumberFormat="1" applyFont="1" applyFill="1" applyBorder="1"/>
    <xf numFmtId="1" fontId="3" fillId="8" borderId="6" xfId="0" applyNumberFormat="1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" fillId="4" borderId="11" xfId="0" applyFont="1" applyFill="1" applyBorder="1"/>
    <xf numFmtId="0" fontId="11" fillId="4" borderId="11" xfId="0" applyFont="1" applyFill="1" applyBorder="1"/>
    <xf numFmtId="0" fontId="4" fillId="0" borderId="0" xfId="0" applyFont="1" applyAlignment="1">
      <alignment horizontal="right"/>
    </xf>
    <xf numFmtId="0" fontId="0" fillId="0" borderId="1" xfId="0" applyBorder="1"/>
    <xf numFmtId="0" fontId="5" fillId="8" borderId="31" xfId="0" applyFont="1" applyFill="1" applyBorder="1"/>
    <xf numFmtId="0" fontId="6" fillId="8" borderId="31" xfId="0" applyFont="1" applyFill="1" applyBorder="1"/>
    <xf numFmtId="0" fontId="7" fillId="8" borderId="31" xfId="0" applyFont="1" applyFill="1" applyBorder="1"/>
    <xf numFmtId="0" fontId="0" fillId="3" borderId="18" xfId="0" applyFill="1" applyBorder="1"/>
    <xf numFmtId="0" fontId="1" fillId="8" borderId="2" xfId="0" applyFont="1" applyFill="1" applyBorder="1" applyAlignment="1">
      <alignment horizontal="center" vertical="center" wrapText="1"/>
    </xf>
    <xf numFmtId="0" fontId="0" fillId="8" borderId="3" xfId="0" applyFill="1" applyBorder="1"/>
    <xf numFmtId="0" fontId="0" fillId="8" borderId="4" xfId="0" applyFill="1" applyBorder="1"/>
    <xf numFmtId="2" fontId="4" fillId="8" borderId="1" xfId="0" applyNumberFormat="1" applyFont="1" applyFill="1" applyBorder="1"/>
    <xf numFmtId="6" fontId="4" fillId="0" borderId="32" xfId="0" applyNumberFormat="1" applyFont="1" applyBorder="1"/>
    <xf numFmtId="0" fontId="4" fillId="0" borderId="32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4" fillId="8" borderId="1" xfId="0" applyFont="1" applyFill="1" applyBorder="1"/>
    <xf numFmtId="164" fontId="7" fillId="8" borderId="1" xfId="0" applyNumberFormat="1" applyFont="1" applyFill="1" applyBorder="1" applyAlignment="1">
      <alignment horizontal="center"/>
    </xf>
    <xf numFmtId="1" fontId="4" fillId="8" borderId="1" xfId="0" applyNumberFormat="1" applyFont="1" applyFill="1" applyBorder="1" applyAlignment="1">
      <alignment horizontal="center"/>
    </xf>
    <xf numFmtId="8" fontId="4" fillId="8" borderId="1" xfId="0" applyNumberFormat="1" applyFont="1" applyFill="1" applyBorder="1"/>
    <xf numFmtId="42" fontId="7" fillId="8" borderId="3" xfId="0" applyNumberFormat="1" applyFont="1" applyFill="1" applyBorder="1" applyAlignment="1">
      <alignment horizontal="center"/>
    </xf>
    <xf numFmtId="4" fontId="7" fillId="8" borderId="3" xfId="0" applyNumberFormat="1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0" fillId="8" borderId="1" xfId="0" applyFill="1" applyBorder="1"/>
    <xf numFmtId="0" fontId="1" fillId="8" borderId="3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right"/>
    </xf>
    <xf numFmtId="2" fontId="6" fillId="10" borderId="3" xfId="0" applyNumberFormat="1" applyFont="1" applyFill="1" applyBorder="1"/>
    <xf numFmtId="4" fontId="6" fillId="10" borderId="3" xfId="0" applyNumberFormat="1" applyFont="1" applyFill="1" applyBorder="1" applyAlignment="1">
      <alignment horizontal="center"/>
    </xf>
    <xf numFmtId="0" fontId="3" fillId="10" borderId="15" xfId="0" applyFont="1" applyFill="1" applyBorder="1"/>
    <xf numFmtId="3" fontId="3" fillId="10" borderId="14" xfId="0" applyNumberFormat="1" applyFont="1" applyFill="1" applyBorder="1" applyAlignment="1">
      <alignment horizontal="center"/>
    </xf>
    <xf numFmtId="0" fontId="3" fillId="10" borderId="4" xfId="0" applyFont="1" applyFill="1" applyBorder="1" applyAlignment="1">
      <alignment horizontal="right"/>
    </xf>
    <xf numFmtId="4" fontId="3" fillId="10" borderId="1" xfId="0" applyNumberFormat="1" applyFont="1" applyFill="1" applyBorder="1"/>
    <xf numFmtId="3" fontId="12" fillId="3" borderId="8" xfId="0" applyNumberFormat="1" applyFont="1" applyFill="1" applyBorder="1"/>
    <xf numFmtId="4" fontId="12" fillId="0" borderId="1" xfId="0" applyNumberFormat="1" applyFont="1" applyBorder="1"/>
    <xf numFmtId="4" fontId="3" fillId="2" borderId="8" xfId="0" applyNumberFormat="1" applyFont="1" applyFill="1" applyBorder="1"/>
    <xf numFmtId="8" fontId="3" fillId="0" borderId="0" xfId="0" applyNumberFormat="1" applyFont="1"/>
    <xf numFmtId="0" fontId="6" fillId="8" borderId="1" xfId="0" applyFont="1" applyFill="1" applyBorder="1"/>
    <xf numFmtId="0" fontId="7" fillId="8" borderId="1" xfId="0" applyFont="1" applyFill="1" applyBorder="1"/>
    <xf numFmtId="1" fontId="7" fillId="8" borderId="1" xfId="0" applyNumberFormat="1" applyFont="1" applyFill="1" applyBorder="1"/>
    <xf numFmtId="1" fontId="7" fillId="8" borderId="1" xfId="0" applyNumberFormat="1" applyFont="1" applyFill="1" applyBorder="1" applyAlignment="1">
      <alignment horizontal="center"/>
    </xf>
    <xf numFmtId="42" fontId="7" fillId="8" borderId="1" xfId="0" applyNumberFormat="1" applyFont="1" applyFill="1" applyBorder="1" applyAlignment="1">
      <alignment horizontal="center"/>
    </xf>
    <xf numFmtId="4" fontId="7" fillId="8" borderId="1" xfId="0" applyNumberFormat="1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8" fontId="7" fillId="8" borderId="1" xfId="0" applyNumberFormat="1" applyFont="1" applyFill="1" applyBorder="1" applyAlignment="1">
      <alignment horizontal="center"/>
    </xf>
    <xf numFmtId="1" fontId="6" fillId="8" borderId="1" xfId="0" applyNumberFormat="1" applyFont="1" applyFill="1" applyBorder="1"/>
    <xf numFmtId="1" fontId="6" fillId="8" borderId="1" xfId="0" applyNumberFormat="1" applyFont="1" applyFill="1" applyBorder="1" applyAlignment="1">
      <alignment horizontal="center"/>
    </xf>
    <xf numFmtId="0" fontId="7" fillId="8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11" fillId="4" borderId="33" xfId="0" applyFont="1" applyFill="1" applyBorder="1"/>
    <xf numFmtId="0" fontId="1" fillId="4" borderId="17" xfId="0" applyFont="1" applyFill="1" applyBorder="1"/>
    <xf numFmtId="0" fontId="4" fillId="4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4" fillId="9" borderId="1" xfId="0" applyFont="1" applyFill="1" applyBorder="1"/>
    <xf numFmtId="0" fontId="1" fillId="0" borderId="1" xfId="0" applyFont="1" applyBorder="1"/>
    <xf numFmtId="0" fontId="0" fillId="5" borderId="1" xfId="0" applyFill="1" applyBorder="1"/>
    <xf numFmtId="0" fontId="0" fillId="2" borderId="1" xfId="0" applyFill="1" applyBorder="1"/>
    <xf numFmtId="4" fontId="3" fillId="2" borderId="1" xfId="0" applyNumberFormat="1" applyFont="1" applyFill="1" applyBorder="1"/>
    <xf numFmtId="0" fontId="4" fillId="6" borderId="0" xfId="0" applyFont="1" applyFill="1"/>
    <xf numFmtId="0" fontId="4" fillId="0" borderId="22" xfId="0" applyFont="1" applyBorder="1" applyAlignment="1">
      <alignment horizontal="right"/>
    </xf>
    <xf numFmtId="6" fontId="3" fillId="0" borderId="24" xfId="0" applyNumberFormat="1" applyFont="1" applyBorder="1"/>
    <xf numFmtId="0" fontId="4" fillId="0" borderId="24" xfId="0" applyFont="1" applyBorder="1"/>
    <xf numFmtId="0" fontId="14" fillId="11" borderId="1" xfId="0" applyFont="1" applyFill="1" applyBorder="1"/>
    <xf numFmtId="0" fontId="6" fillId="11" borderId="1" xfId="0" applyFont="1" applyFill="1" applyBorder="1"/>
    <xf numFmtId="0" fontId="6" fillId="4" borderId="1" xfId="0" applyFont="1" applyFill="1" applyBorder="1" applyAlignment="1">
      <alignment wrapText="1"/>
    </xf>
    <xf numFmtId="0" fontId="7" fillId="11" borderId="1" xfId="0" applyFont="1" applyFill="1" applyBorder="1"/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5" fillId="0" borderId="0" xfId="0" applyFont="1"/>
    <xf numFmtId="0" fontId="4" fillId="0" borderId="29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16" fillId="0" borderId="0" xfId="0" applyFont="1"/>
    <xf numFmtId="0" fontId="4" fillId="2" borderId="0" xfId="0" applyFont="1" applyFill="1"/>
    <xf numFmtId="0" fontId="13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6" fontId="3" fillId="9" borderId="1" xfId="0" applyNumberFormat="1" applyFont="1" applyFill="1" applyBorder="1"/>
    <xf numFmtId="0" fontId="0" fillId="9" borderId="1" xfId="0" applyFill="1" applyBorder="1"/>
    <xf numFmtId="2" fontId="6" fillId="12" borderId="3" xfId="0" applyNumberFormat="1" applyFont="1" applyFill="1" applyBorder="1"/>
    <xf numFmtId="0" fontId="3" fillId="12" borderId="15" xfId="0" applyFont="1" applyFill="1" applyBorder="1"/>
    <xf numFmtId="1" fontId="3" fillId="4" borderId="4" xfId="0" applyNumberFormat="1" applyFont="1" applyFill="1" applyBorder="1" applyAlignment="1">
      <alignment horizontal="center"/>
    </xf>
    <xf numFmtId="1" fontId="3" fillId="8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/>
    </xf>
    <xf numFmtId="2" fontId="6" fillId="11" borderId="1" xfId="0" applyNumberFormat="1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1" fontId="6" fillId="11" borderId="1" xfId="0" applyNumberFormat="1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" fontId="18" fillId="8" borderId="1" xfId="0" applyNumberFormat="1" applyFont="1" applyFill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3" fillId="2" borderId="1" xfId="0" applyFont="1" applyFill="1" applyBorder="1"/>
    <xf numFmtId="6" fontId="5" fillId="0" borderId="0" xfId="0" applyNumberFormat="1" applyFont="1"/>
    <xf numFmtId="8" fontId="5" fillId="0" borderId="0" xfId="0" applyNumberFormat="1" applyFont="1"/>
    <xf numFmtId="0" fontId="20" fillId="0" borderId="0" xfId="0" applyFont="1"/>
    <xf numFmtId="0" fontId="0" fillId="0" borderId="0" xfId="0" applyAlignment="1">
      <alignment wrapText="1"/>
    </xf>
    <xf numFmtId="0" fontId="19" fillId="8" borderId="1" xfId="0" applyFont="1" applyFill="1" applyBorder="1"/>
    <xf numFmtId="16" fontId="18" fillId="3" borderId="6" xfId="0" applyNumberFormat="1" applyFont="1" applyFill="1" applyBorder="1"/>
    <xf numFmtId="0" fontId="3" fillId="13" borderId="1" xfId="0" applyFont="1" applyFill="1" applyBorder="1"/>
    <xf numFmtId="3" fontId="5" fillId="2" borderId="1" xfId="0" applyNumberFormat="1" applyFont="1" applyFill="1" applyBorder="1"/>
    <xf numFmtId="0" fontId="3" fillId="9" borderId="0" xfId="0" applyFont="1" applyFill="1"/>
    <xf numFmtId="8" fontId="4" fillId="8" borderId="1" xfId="0" applyNumberFormat="1" applyFont="1" applyFill="1" applyBorder="1" applyAlignment="1">
      <alignment horizontal="center"/>
    </xf>
    <xf numFmtId="2" fontId="4" fillId="8" borderId="1" xfId="0" applyNumberFormat="1" applyFont="1" applyFill="1" applyBorder="1" applyAlignment="1">
      <alignment horizontal="center"/>
    </xf>
    <xf numFmtId="6" fontId="5" fillId="0" borderId="22" xfId="0" applyNumberFormat="1" applyFont="1" applyBorder="1"/>
    <xf numFmtId="16" fontId="18" fillId="9" borderId="1" xfId="0" applyNumberFormat="1" applyFont="1" applyFill="1" applyBorder="1"/>
    <xf numFmtId="0" fontId="0" fillId="8" borderId="0" xfId="0" applyFill="1"/>
    <xf numFmtId="0" fontId="3" fillId="8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4" fontId="3" fillId="2" borderId="0" xfId="0" applyNumberFormat="1" applyFont="1" applyFill="1"/>
    <xf numFmtId="0" fontId="0" fillId="2" borderId="0" xfId="0" applyFill="1" applyAlignment="1">
      <alignment wrapText="1"/>
    </xf>
    <xf numFmtId="0" fontId="19" fillId="0" borderId="0" xfId="0" applyFont="1" applyAlignment="1">
      <alignment horizontal="right"/>
    </xf>
    <xf numFmtId="4" fontId="3" fillId="9" borderId="2" xfId="0" applyNumberFormat="1" applyFont="1" applyFill="1" applyBorder="1"/>
    <xf numFmtId="0" fontId="19" fillId="0" borderId="7" xfId="0" applyFont="1" applyBorder="1"/>
    <xf numFmtId="2" fontId="4" fillId="8" borderId="7" xfId="0" applyNumberFormat="1" applyFont="1" applyFill="1" applyBorder="1" applyAlignment="1">
      <alignment horizontal="center"/>
    </xf>
    <xf numFmtId="0" fontId="4" fillId="8" borderId="38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0" borderId="37" xfId="0" applyBorder="1"/>
    <xf numFmtId="16" fontId="18" fillId="2" borderId="4" xfId="0" applyNumberFormat="1" applyFont="1" applyFill="1" applyBorder="1"/>
    <xf numFmtId="4" fontId="6" fillId="0" borderId="37" xfId="0" applyNumberFormat="1" applyFont="1" applyBorder="1"/>
    <xf numFmtId="0" fontId="7" fillId="8" borderId="5" xfId="0" applyFont="1" applyFill="1" applyBorder="1"/>
    <xf numFmtId="1" fontId="7" fillId="8" borderId="31" xfId="0" applyNumberFormat="1" applyFont="1" applyFill="1" applyBorder="1"/>
    <xf numFmtId="164" fontId="7" fillId="8" borderId="2" xfId="0" applyNumberFormat="1" applyFont="1" applyFill="1" applyBorder="1" applyAlignment="1">
      <alignment horizontal="center"/>
    </xf>
    <xf numFmtId="2" fontId="7" fillId="8" borderId="0" xfId="0" applyNumberFormat="1" applyFont="1" applyFill="1"/>
    <xf numFmtId="0" fontId="19" fillId="0" borderId="0" xfId="0" applyFont="1"/>
    <xf numFmtId="0" fontId="3" fillId="9" borderId="35" xfId="0" applyFont="1" applyFill="1" applyBorder="1" applyAlignment="1">
      <alignment horizontal="right"/>
    </xf>
    <xf numFmtId="0" fontId="3" fillId="2" borderId="1" xfId="0" applyFont="1" applyFill="1" applyBorder="1"/>
    <xf numFmtId="4" fontId="5" fillId="0" borderId="1" xfId="0" applyNumberFormat="1" applyFont="1" applyBorder="1"/>
    <xf numFmtId="0" fontId="17" fillId="9" borderId="0" xfId="0" applyFont="1" applyFill="1" applyAlignment="1">
      <alignment horizontal="left"/>
    </xf>
    <xf numFmtId="0" fontId="3" fillId="9" borderId="0" xfId="0" applyFont="1" applyFill="1" applyAlignment="1">
      <alignment horizontal="left"/>
    </xf>
    <xf numFmtId="0" fontId="3" fillId="0" borderId="0" xfId="0" applyFont="1" applyAlignment="1">
      <alignment wrapText="1"/>
    </xf>
    <xf numFmtId="6" fontId="3" fillId="0" borderId="0" xfId="0" applyNumberFormat="1" applyFont="1" applyAlignment="1">
      <alignment horizontal="left"/>
    </xf>
    <xf numFmtId="6" fontId="4" fillId="2" borderId="0" xfId="0" applyNumberFormat="1" applyFont="1" applyFill="1"/>
    <xf numFmtId="0" fontId="21" fillId="0" borderId="22" xfId="0" applyFont="1" applyBorder="1"/>
    <xf numFmtId="3" fontId="5" fillId="12" borderId="14" xfId="0" applyNumberFormat="1" applyFont="1" applyFill="1" applyBorder="1" applyAlignment="1">
      <alignment horizontal="center"/>
    </xf>
    <xf numFmtId="4" fontId="5" fillId="12" borderId="3" xfId="0" applyNumberFormat="1" applyFont="1" applyFill="1" applyBorder="1" applyAlignment="1">
      <alignment horizontal="center"/>
    </xf>
    <xf numFmtId="8" fontId="5" fillId="13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/>
    <xf numFmtId="4" fontId="5" fillId="3" borderId="2" xfId="0" applyNumberFormat="1" applyFont="1" applyFill="1" applyBorder="1"/>
    <xf numFmtId="4" fontId="5" fillId="3" borderId="1" xfId="0" applyNumberFormat="1" applyFont="1" applyFill="1" applyBorder="1"/>
    <xf numFmtId="0" fontId="3" fillId="7" borderId="7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left"/>
    </xf>
    <xf numFmtId="0" fontId="3" fillId="9" borderId="7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9" borderId="18" xfId="0" applyFont="1" applyFill="1" applyBorder="1" applyAlignment="1">
      <alignment horizontal="center"/>
    </xf>
    <xf numFmtId="0" fontId="3" fillId="9" borderId="19" xfId="0" applyFont="1" applyFill="1" applyBorder="1" applyAlignment="1">
      <alignment horizontal="center"/>
    </xf>
    <xf numFmtId="0" fontId="7" fillId="8" borderId="36" xfId="0" applyFont="1" applyFill="1" applyBorder="1" applyAlignment="1">
      <alignment horizontal="left" wrapText="1"/>
    </xf>
    <xf numFmtId="0" fontId="7" fillId="8" borderId="37" xfId="0" applyFont="1" applyFill="1" applyBorder="1" applyAlignment="1">
      <alignment horizontal="left" wrapText="1"/>
    </xf>
    <xf numFmtId="0" fontId="7" fillId="8" borderId="38" xfId="0" applyFont="1" applyFill="1" applyBorder="1" applyAlignment="1">
      <alignment horizontal="left" wrapText="1"/>
    </xf>
    <xf numFmtId="0" fontId="3" fillId="10" borderId="6" xfId="0" applyFont="1" applyFill="1" applyBorder="1" applyAlignment="1">
      <alignment horizontal="center"/>
    </xf>
    <xf numFmtId="0" fontId="3" fillId="10" borderId="25" xfId="0" applyFont="1" applyFill="1" applyBorder="1" applyAlignment="1">
      <alignment horizontal="center"/>
    </xf>
    <xf numFmtId="0" fontId="1" fillId="8" borderId="15" xfId="0" applyFont="1" applyFill="1" applyBorder="1" applyAlignment="1">
      <alignment horizontal="center"/>
    </xf>
    <xf numFmtId="0" fontId="1" fillId="8" borderId="30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1" fillId="10" borderId="25" xfId="0" applyFont="1" applyFill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8" borderId="23" xfId="0" applyFont="1" applyFill="1" applyBorder="1" applyAlignment="1">
      <alignment horizontal="center" wrapText="1"/>
    </xf>
    <xf numFmtId="0" fontId="7" fillId="8" borderId="24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8" borderId="18" xfId="0" applyFont="1" applyFill="1" applyBorder="1" applyAlignment="1">
      <alignment horizontal="center"/>
    </xf>
    <xf numFmtId="0" fontId="3" fillId="8" borderId="19" xfId="0" applyFont="1" applyFill="1" applyBorder="1" applyAlignment="1">
      <alignment horizontal="center"/>
    </xf>
    <xf numFmtId="0" fontId="3" fillId="8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5ABBE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6632C-842F-4849-AED4-65D251D90FA7}">
  <sheetPr>
    <pageSetUpPr fitToPage="1"/>
  </sheetPr>
  <dimension ref="A1:M53"/>
  <sheetViews>
    <sheetView tabSelected="1" zoomScaleNormal="100" workbookViewId="0">
      <selection activeCell="C6" sqref="C6"/>
    </sheetView>
  </sheetViews>
  <sheetFormatPr defaultRowHeight="15" x14ac:dyDescent="0.25"/>
  <cols>
    <col min="1" max="1" width="20.42578125" customWidth="1"/>
    <col min="2" max="2" width="33.85546875" customWidth="1"/>
    <col min="3" max="3" width="23.7109375" customWidth="1"/>
    <col min="4" max="4" width="22.28515625" customWidth="1"/>
    <col min="5" max="5" width="19.42578125" customWidth="1"/>
    <col min="6" max="6" width="22.28515625" customWidth="1"/>
    <col min="7" max="7" width="19.28515625" customWidth="1"/>
    <col min="8" max="8" width="21.7109375" customWidth="1"/>
    <col min="9" max="9" width="25.7109375" customWidth="1"/>
    <col min="10" max="10" width="34.85546875" customWidth="1"/>
    <col min="11" max="11" width="24.42578125" customWidth="1"/>
    <col min="12" max="12" width="12.5703125" customWidth="1"/>
    <col min="13" max="13" width="20.42578125" customWidth="1"/>
  </cols>
  <sheetData>
    <row r="1" spans="1:13" ht="19.5" thickBot="1" x14ac:dyDescent="0.35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9"/>
      <c r="L1" s="154"/>
      <c r="M1" s="155"/>
    </row>
    <row r="2" spans="1:13" ht="18.75" x14ac:dyDescent="0.3">
      <c r="B2" s="2"/>
      <c r="C2" s="2"/>
      <c r="D2" s="2"/>
      <c r="E2" s="2"/>
      <c r="F2" s="2"/>
      <c r="G2" s="2"/>
      <c r="H2" s="2"/>
      <c r="I2" s="2"/>
      <c r="J2" s="159"/>
      <c r="K2" s="160"/>
    </row>
    <row r="3" spans="1:13" ht="37.5" x14ac:dyDescent="0.3">
      <c r="A3" s="156" t="s">
        <v>135</v>
      </c>
      <c r="B3" s="230" t="s">
        <v>1</v>
      </c>
      <c r="C3" s="230"/>
      <c r="D3" s="92" t="s">
        <v>2</v>
      </c>
      <c r="E3" s="93" t="s">
        <v>3</v>
      </c>
      <c r="F3" s="93" t="s">
        <v>4</v>
      </c>
      <c r="G3" s="93"/>
      <c r="H3" s="161">
        <v>3700</v>
      </c>
      <c r="I3" s="138" t="s">
        <v>5</v>
      </c>
      <c r="J3" s="179"/>
      <c r="K3" s="142"/>
      <c r="L3" s="127"/>
    </row>
    <row r="4" spans="1:13" ht="18.75" x14ac:dyDescent="0.3">
      <c r="A4" s="156"/>
      <c r="B4" s="216"/>
      <c r="C4" s="216"/>
      <c r="D4" s="217"/>
      <c r="E4" s="2"/>
      <c r="F4" s="2"/>
      <c r="G4" s="218"/>
      <c r="H4" s="219"/>
      <c r="I4" s="157"/>
      <c r="J4" s="158"/>
      <c r="K4" s="196"/>
      <c r="L4" s="127"/>
    </row>
    <row r="5" spans="1:13" ht="21" x14ac:dyDescent="0.35">
      <c r="B5" s="2" t="s">
        <v>6</v>
      </c>
      <c r="C5" s="2"/>
      <c r="D5" s="2"/>
      <c r="E5" s="2"/>
      <c r="F5" s="182" t="s">
        <v>7</v>
      </c>
      <c r="G5" s="180"/>
      <c r="H5" s="3">
        <v>300</v>
      </c>
      <c r="I5" s="4"/>
      <c r="J5" s="4"/>
      <c r="L5" s="153"/>
    </row>
    <row r="6" spans="1:13" ht="21" x14ac:dyDescent="0.35">
      <c r="B6" s="2"/>
      <c r="C6" s="2"/>
      <c r="D6" s="2"/>
      <c r="E6" s="2"/>
      <c r="F6" s="182" t="s">
        <v>8</v>
      </c>
      <c r="G6" s="181"/>
      <c r="H6" s="3">
        <v>1000</v>
      </c>
      <c r="I6" s="4"/>
      <c r="J6" s="4"/>
      <c r="K6" s="4"/>
      <c r="L6" s="153"/>
    </row>
    <row r="7" spans="1:13" ht="18.75" x14ac:dyDescent="0.3">
      <c r="A7" t="s">
        <v>9</v>
      </c>
      <c r="B7" s="143" t="s">
        <v>10</v>
      </c>
      <c r="C7" s="4"/>
      <c r="D7" s="4"/>
      <c r="E7" s="4"/>
      <c r="F7" s="220" t="s">
        <v>11</v>
      </c>
      <c r="G7" s="146"/>
      <c r="H7" s="191">
        <f>H3+H4+H5+H6</f>
        <v>5000</v>
      </c>
      <c r="I7" s="146"/>
      <c r="J7" s="144"/>
      <c r="K7" s="145"/>
    </row>
    <row r="8" spans="1:13" ht="18.75" x14ac:dyDescent="0.3">
      <c r="A8" s="34"/>
      <c r="B8" s="157"/>
      <c r="C8" s="158"/>
      <c r="D8" s="4"/>
      <c r="E8" s="4"/>
      <c r="F8" s="2"/>
      <c r="G8" s="4"/>
      <c r="H8" s="3"/>
      <c r="I8" s="4"/>
      <c r="J8" s="4"/>
      <c r="K8" s="3"/>
    </row>
    <row r="9" spans="1:13" ht="18.75" x14ac:dyDescent="0.3">
      <c r="B9" s="4"/>
      <c r="C9" s="4"/>
      <c r="D9" s="4"/>
      <c r="E9" s="4"/>
      <c r="F9" s="2"/>
      <c r="G9" s="4"/>
      <c r="H9" s="180"/>
      <c r="J9" s="6"/>
      <c r="K9" s="188" t="s">
        <v>12</v>
      </c>
    </row>
    <row r="10" spans="1:13" ht="18" customHeight="1" x14ac:dyDescent="0.3">
      <c r="A10" s="231" t="s">
        <v>13</v>
      </c>
      <c r="B10" s="232"/>
      <c r="C10" s="232"/>
      <c r="D10" s="232"/>
      <c r="E10" s="232"/>
      <c r="F10" s="232"/>
      <c r="G10" s="232"/>
      <c r="H10" s="232"/>
      <c r="I10" s="232"/>
      <c r="J10" s="232"/>
      <c r="K10" s="187">
        <v>5000</v>
      </c>
    </row>
    <row r="11" spans="1:13" s="1" customFormat="1" ht="37.5" x14ac:dyDescent="0.3">
      <c r="A11" s="172" t="s">
        <v>14</v>
      </c>
      <c r="B11" s="168" t="s">
        <v>15</v>
      </c>
      <c r="C11" s="168" t="s">
        <v>16</v>
      </c>
      <c r="D11" s="168" t="s">
        <v>14</v>
      </c>
      <c r="E11" s="168" t="s">
        <v>17</v>
      </c>
      <c r="F11" s="167" t="s">
        <v>18</v>
      </c>
      <c r="G11" s="167" t="s">
        <v>19</v>
      </c>
      <c r="H11" s="10" t="s">
        <v>20</v>
      </c>
      <c r="I11" s="168" t="s">
        <v>21</v>
      </c>
      <c r="J11" s="173" t="s">
        <v>22</v>
      </c>
      <c r="K11" s="139"/>
      <c r="L11"/>
      <c r="M11"/>
    </row>
    <row r="12" spans="1:13" ht="21" x14ac:dyDescent="0.35">
      <c r="A12" s="128"/>
      <c r="B12" s="7"/>
      <c r="C12" s="7"/>
      <c r="D12" s="7"/>
      <c r="E12" s="7"/>
      <c r="F12" s="7"/>
      <c r="G12" s="8"/>
      <c r="H12" s="9"/>
      <c r="I12" s="9"/>
      <c r="J12" s="130"/>
      <c r="K12" s="81"/>
    </row>
    <row r="13" spans="1:13" ht="18.75" x14ac:dyDescent="0.3">
      <c r="A13" s="147" t="s">
        <v>23</v>
      </c>
      <c r="B13" s="148" t="s">
        <v>24</v>
      </c>
      <c r="C13" s="149" t="s">
        <v>25</v>
      </c>
      <c r="D13" s="150" t="s">
        <v>26</v>
      </c>
      <c r="E13" s="150"/>
      <c r="F13" s="170">
        <v>1</v>
      </c>
      <c r="G13" s="171">
        <v>5</v>
      </c>
      <c r="H13" s="169">
        <v>175</v>
      </c>
      <c r="I13" s="169">
        <f>5*H13</f>
        <v>875</v>
      </c>
      <c r="J13" s="170" t="s">
        <v>27</v>
      </c>
      <c r="K13" s="54"/>
    </row>
    <row r="14" spans="1:13" ht="56.25" x14ac:dyDescent="0.3">
      <c r="A14" s="129" t="s">
        <v>28</v>
      </c>
      <c r="B14" s="10" t="s">
        <v>29</v>
      </c>
      <c r="C14" s="11" t="s">
        <v>30</v>
      </c>
      <c r="D14" s="11" t="s">
        <v>31</v>
      </c>
      <c r="E14" s="12"/>
      <c r="F14" s="165">
        <v>1</v>
      </c>
      <c r="G14" s="14">
        <v>5</v>
      </c>
      <c r="H14" s="12">
        <v>160</v>
      </c>
      <c r="I14" s="12">
        <f>5*H14</f>
        <v>800</v>
      </c>
      <c r="J14" s="173" t="s">
        <v>32</v>
      </c>
      <c r="K14" s="54"/>
    </row>
    <row r="15" spans="1:13" ht="63" customHeight="1" x14ac:dyDescent="0.3">
      <c r="A15" s="71" t="s">
        <v>33</v>
      </c>
      <c r="B15" s="72" t="s">
        <v>34</v>
      </c>
      <c r="C15" s="73" t="s">
        <v>35</v>
      </c>
      <c r="D15" s="73" t="s">
        <v>36</v>
      </c>
      <c r="E15" s="74"/>
      <c r="F15" s="166">
        <v>1</v>
      </c>
      <c r="G15" s="76">
        <v>5</v>
      </c>
      <c r="H15" s="74">
        <v>160</v>
      </c>
      <c r="I15" s="74">
        <f>5*H15</f>
        <v>800</v>
      </c>
      <c r="J15" s="194" t="s">
        <v>37</v>
      </c>
      <c r="K15" s="151"/>
    </row>
    <row r="16" spans="1:13" ht="18.75" x14ac:dyDescent="0.3">
      <c r="A16" s="27"/>
      <c r="B16" s="28"/>
      <c r="C16" s="29"/>
      <c r="D16" s="29"/>
      <c r="E16" s="30"/>
      <c r="F16" s="31"/>
      <c r="G16" s="32"/>
      <c r="H16" s="164" t="s">
        <v>21</v>
      </c>
      <c r="I16" s="221">
        <f>I13+I14+I15</f>
        <v>2475</v>
      </c>
      <c r="J16" s="131"/>
      <c r="K16" s="224">
        <f>I16</f>
        <v>2475</v>
      </c>
    </row>
    <row r="17" spans="1:13" ht="6.6" customHeight="1" x14ac:dyDescent="0.3">
      <c r="A17" s="24"/>
      <c r="B17" s="16"/>
      <c r="C17" s="17"/>
      <c r="D17" s="17"/>
      <c r="E17" s="18"/>
      <c r="F17" s="19"/>
      <c r="G17" s="20"/>
      <c r="H17" s="21"/>
      <c r="I17" s="22"/>
      <c r="J17" s="132"/>
      <c r="K17" s="140"/>
    </row>
    <row r="18" spans="1:13" s="34" customFormat="1" ht="28.15" customHeight="1" x14ac:dyDescent="0.3">
      <c r="B18" s="35"/>
      <c r="C18" s="36"/>
      <c r="D18" s="36"/>
      <c r="E18" s="37"/>
      <c r="F18" s="38"/>
      <c r="G18" s="39"/>
      <c r="H18" s="40"/>
      <c r="I18" s="44"/>
      <c r="J18" s="133"/>
      <c r="K18" s="141"/>
      <c r="L18"/>
      <c r="M18"/>
    </row>
    <row r="19" spans="1:13" s="34" customFormat="1" ht="28.15" customHeight="1" x14ac:dyDescent="0.3">
      <c r="A19" s="233" t="s">
        <v>38</v>
      </c>
      <c r="B19" s="234"/>
      <c r="C19" s="234"/>
      <c r="D19" s="234"/>
      <c r="E19" s="234"/>
      <c r="F19" s="234"/>
      <c r="G19" s="234"/>
      <c r="H19" s="234"/>
      <c r="I19" s="234"/>
      <c r="J19" s="234"/>
      <c r="K19" s="141"/>
      <c r="L19"/>
      <c r="M19"/>
    </row>
    <row r="20" spans="1:13" ht="7.15" customHeight="1" x14ac:dyDescent="0.3">
      <c r="A20" s="85"/>
      <c r="B20" s="45"/>
      <c r="C20" s="45"/>
      <c r="D20" s="45"/>
      <c r="E20" s="46"/>
      <c r="F20" s="47"/>
      <c r="G20" s="48"/>
      <c r="H20" s="49"/>
      <c r="I20" s="49"/>
      <c r="J20" s="134"/>
      <c r="K20" s="81"/>
    </row>
    <row r="21" spans="1:13" ht="56.25" x14ac:dyDescent="0.3">
      <c r="A21" s="86"/>
      <c r="B21" s="72" t="s">
        <v>39</v>
      </c>
      <c r="C21" s="94" t="s">
        <v>40</v>
      </c>
      <c r="D21" s="94" t="s">
        <v>36</v>
      </c>
      <c r="E21" s="97" t="s">
        <v>41</v>
      </c>
      <c r="F21" s="118"/>
      <c r="G21" s="125">
        <v>3</v>
      </c>
      <c r="H21" s="120" t="s">
        <v>42</v>
      </c>
      <c r="I21" s="121">
        <f>175*3</f>
        <v>525</v>
      </c>
      <c r="J21" s="135" t="s">
        <v>37</v>
      </c>
      <c r="K21" s="54"/>
    </row>
    <row r="22" spans="1:13" ht="37.5" x14ac:dyDescent="0.3">
      <c r="A22" s="104"/>
      <c r="B22" s="72" t="s">
        <v>39</v>
      </c>
      <c r="C22" s="94" t="s">
        <v>43</v>
      </c>
      <c r="D22" s="94"/>
      <c r="E22" s="97"/>
      <c r="F22" s="118"/>
      <c r="G22" s="125">
        <v>2</v>
      </c>
      <c r="H22" s="123">
        <v>125</v>
      </c>
      <c r="I22" s="121">
        <v>250</v>
      </c>
      <c r="J22" s="135"/>
      <c r="K22" s="54"/>
    </row>
    <row r="23" spans="1:13" ht="18.75" x14ac:dyDescent="0.3">
      <c r="A23" s="87"/>
      <c r="B23" s="72" t="s">
        <v>39</v>
      </c>
      <c r="C23" s="117" t="s">
        <v>44</v>
      </c>
      <c r="D23" s="94" t="s">
        <v>45</v>
      </c>
      <c r="E23" s="97" t="s">
        <v>41</v>
      </c>
      <c r="F23" s="118"/>
      <c r="G23" s="125">
        <v>5</v>
      </c>
      <c r="H23" s="120" t="s">
        <v>46</v>
      </c>
      <c r="I23" s="121">
        <v>200</v>
      </c>
      <c r="J23" s="136" t="s">
        <v>37</v>
      </c>
      <c r="K23" s="152"/>
    </row>
    <row r="24" spans="1:13" ht="37.5" x14ac:dyDescent="0.3">
      <c r="A24" s="87"/>
      <c r="B24" s="72" t="s">
        <v>39</v>
      </c>
      <c r="C24" s="126" t="s">
        <v>47</v>
      </c>
      <c r="D24" s="116"/>
      <c r="E24" s="97" t="s">
        <v>41</v>
      </c>
      <c r="F24" s="124"/>
      <c r="G24" s="125">
        <v>3</v>
      </c>
      <c r="H24" s="120">
        <v>0</v>
      </c>
      <c r="I24" s="121">
        <v>0</v>
      </c>
      <c r="J24" s="136" t="s">
        <v>37</v>
      </c>
      <c r="K24" s="152"/>
    </row>
    <row r="25" spans="1:13" ht="56.25" x14ac:dyDescent="0.3">
      <c r="A25" s="87"/>
      <c r="B25" s="72" t="s">
        <v>39</v>
      </c>
      <c r="C25" s="126" t="s">
        <v>48</v>
      </c>
      <c r="D25" s="116"/>
      <c r="E25" s="209" t="s">
        <v>41</v>
      </c>
      <c r="F25" s="65"/>
      <c r="G25" s="66"/>
      <c r="H25" s="100"/>
      <c r="I25" s="101"/>
      <c r="J25" s="135"/>
      <c r="K25" s="152"/>
    </row>
    <row r="26" spans="1:13" ht="18.75" x14ac:dyDescent="0.3">
      <c r="A26" s="87"/>
      <c r="B26" s="117"/>
      <c r="C26" s="68"/>
      <c r="D26" s="207"/>
      <c r="E26" s="210"/>
      <c r="F26" s="208"/>
      <c r="G26" s="69"/>
      <c r="H26" s="163" t="s">
        <v>49</v>
      </c>
      <c r="I26" s="222">
        <f>I21+I22+I23+I24+I25</f>
        <v>975</v>
      </c>
      <c r="J26" s="137"/>
      <c r="K26" s="225">
        <f>I26</f>
        <v>975</v>
      </c>
    </row>
    <row r="27" spans="1:13" ht="21.75" customHeight="1" x14ac:dyDescent="0.3">
      <c r="A27" s="88"/>
      <c r="B27" s="235" t="s">
        <v>50</v>
      </c>
      <c r="C27" s="236"/>
      <c r="D27" s="236"/>
      <c r="E27" s="235"/>
      <c r="F27" s="236"/>
      <c r="G27" s="236"/>
      <c r="H27" s="236"/>
      <c r="I27" s="236"/>
      <c r="J27" s="237"/>
      <c r="K27" s="206"/>
    </row>
    <row r="28" spans="1:13" ht="18.75" customHeight="1" x14ac:dyDescent="0.3">
      <c r="A28" s="183"/>
      <c r="B28" s="183"/>
      <c r="C28" s="183"/>
      <c r="D28" s="183"/>
      <c r="E28" s="183"/>
      <c r="F28" s="183"/>
      <c r="G28" s="183"/>
      <c r="H28" s="195"/>
      <c r="I28" s="195"/>
      <c r="J28" s="160"/>
      <c r="K28" s="196"/>
    </row>
    <row r="29" spans="1:13" x14ac:dyDescent="0.25">
      <c r="A29" s="183"/>
      <c r="B29" s="183"/>
      <c r="C29" s="183"/>
      <c r="D29" s="183"/>
      <c r="E29" s="183"/>
      <c r="F29" s="183"/>
      <c r="G29" s="183"/>
      <c r="H29" s="197"/>
      <c r="I29" s="197"/>
      <c r="J29" s="34"/>
      <c r="K29" s="34"/>
    </row>
    <row r="30" spans="1:13" ht="39.75" customHeight="1" x14ac:dyDescent="0.3">
      <c r="A30" s="95" t="s">
        <v>51</v>
      </c>
      <c r="B30" s="96" t="s">
        <v>52</v>
      </c>
      <c r="C30" s="96" t="s">
        <v>53</v>
      </c>
      <c r="D30" s="96" t="s">
        <v>36</v>
      </c>
      <c r="E30" s="97" t="s">
        <v>41</v>
      </c>
      <c r="F30" s="96"/>
      <c r="G30" s="98">
        <v>5</v>
      </c>
      <c r="H30" s="189">
        <v>85</v>
      </c>
      <c r="I30" s="201">
        <v>425</v>
      </c>
      <c r="J30" s="202"/>
      <c r="K30" s="203"/>
    </row>
    <row r="31" spans="1:13" ht="18.75" x14ac:dyDescent="0.3">
      <c r="A31" s="95" t="s">
        <v>51</v>
      </c>
      <c r="B31" s="96" t="s">
        <v>52</v>
      </c>
      <c r="C31" s="96" t="s">
        <v>54</v>
      </c>
      <c r="D31" s="96" t="s">
        <v>36</v>
      </c>
      <c r="E31" s="97" t="s">
        <v>41</v>
      </c>
      <c r="F31" s="96"/>
      <c r="G31" s="98">
        <v>5</v>
      </c>
      <c r="H31" s="189">
        <v>50</v>
      </c>
      <c r="I31" s="190">
        <v>250</v>
      </c>
      <c r="J31" s="193"/>
      <c r="K31" s="204"/>
    </row>
    <row r="32" spans="1:13" ht="18.75" x14ac:dyDescent="0.3">
      <c r="A32" s="95" t="s">
        <v>51</v>
      </c>
      <c r="B32" s="96" t="s">
        <v>52</v>
      </c>
      <c r="C32" s="96" t="s">
        <v>55</v>
      </c>
      <c r="D32" s="96" t="s">
        <v>36</v>
      </c>
      <c r="E32" s="97" t="s">
        <v>41</v>
      </c>
      <c r="F32" s="96"/>
      <c r="G32" s="98">
        <v>5</v>
      </c>
      <c r="H32" s="189">
        <v>30</v>
      </c>
      <c r="I32" s="190">
        <v>150</v>
      </c>
      <c r="J32" s="176"/>
      <c r="K32" s="205"/>
    </row>
    <row r="33" spans="1:11" ht="18.75" x14ac:dyDescent="0.3">
      <c r="C33" s="184"/>
      <c r="D33" s="184"/>
      <c r="E33" s="184"/>
      <c r="F33" s="184"/>
      <c r="G33" s="184"/>
      <c r="H33" s="186" t="s">
        <v>49</v>
      </c>
      <c r="I33" s="223">
        <f>I30+I31+I32</f>
        <v>825</v>
      </c>
      <c r="J33" s="185"/>
      <c r="K33" s="226">
        <v>825</v>
      </c>
    </row>
    <row r="34" spans="1:11" ht="18.75" x14ac:dyDescent="0.3">
      <c r="E34" s="177"/>
      <c r="F34" s="177"/>
      <c r="G34" s="177"/>
      <c r="H34" s="177"/>
      <c r="I34" s="200"/>
      <c r="J34" s="212" t="s">
        <v>56</v>
      </c>
      <c r="K34" s="199">
        <f>K16+K26+K32</f>
        <v>3450</v>
      </c>
    </row>
    <row r="35" spans="1:11" ht="18.75" x14ac:dyDescent="0.3">
      <c r="J35" s="213" t="s">
        <v>57</v>
      </c>
      <c r="K35" s="214">
        <f>K10-K34</f>
        <v>1550</v>
      </c>
    </row>
    <row r="36" spans="1:11" ht="15.75" x14ac:dyDescent="0.25">
      <c r="J36" s="211"/>
      <c r="K36" s="211"/>
    </row>
    <row r="37" spans="1:11" ht="15.75" x14ac:dyDescent="0.25">
      <c r="A37" s="198"/>
    </row>
    <row r="38" spans="1:11" ht="15.75" x14ac:dyDescent="0.25">
      <c r="A38" s="162" t="s">
        <v>5</v>
      </c>
      <c r="B38" s="192" t="s">
        <v>58</v>
      </c>
      <c r="C38" s="193" t="s">
        <v>59</v>
      </c>
      <c r="D38" s="193" t="s">
        <v>60</v>
      </c>
      <c r="E38" s="193" t="s">
        <v>61</v>
      </c>
      <c r="F38" s="193" t="s">
        <v>62</v>
      </c>
      <c r="G38" s="193" t="s">
        <v>63</v>
      </c>
      <c r="H38" s="193" t="s">
        <v>64</v>
      </c>
      <c r="I38" s="193" t="s">
        <v>64</v>
      </c>
    </row>
    <row r="39" spans="1:11" ht="15.75" x14ac:dyDescent="0.25">
      <c r="A39" s="178" t="s">
        <v>65</v>
      </c>
      <c r="B39" s="178" t="s">
        <v>66</v>
      </c>
      <c r="C39" s="177" t="s">
        <v>67</v>
      </c>
      <c r="D39" s="177" t="s">
        <v>68</v>
      </c>
      <c r="E39" s="177" t="s">
        <v>69</v>
      </c>
      <c r="F39" s="177" t="s">
        <v>69</v>
      </c>
      <c r="G39" s="177" t="s">
        <v>69</v>
      </c>
      <c r="H39" s="177" t="s">
        <v>69</v>
      </c>
      <c r="I39" s="177" t="s">
        <v>69</v>
      </c>
    </row>
    <row r="40" spans="1:11" ht="15.75" x14ac:dyDescent="0.25">
      <c r="A40" s="178" t="s">
        <v>70</v>
      </c>
      <c r="B40" s="178" t="s">
        <v>71</v>
      </c>
      <c r="C40" s="177" t="s">
        <v>72</v>
      </c>
      <c r="D40" s="177" t="s">
        <v>68</v>
      </c>
      <c r="E40" s="177" t="s">
        <v>69</v>
      </c>
      <c r="F40" s="177" t="s">
        <v>69</v>
      </c>
      <c r="G40" s="177" t="s">
        <v>69</v>
      </c>
      <c r="H40" s="177" t="s">
        <v>69</v>
      </c>
      <c r="I40" s="177" t="s">
        <v>69</v>
      </c>
    </row>
    <row r="41" spans="1:11" ht="15.75" x14ac:dyDescent="0.25">
      <c r="A41" s="178" t="s">
        <v>73</v>
      </c>
      <c r="B41" s="178" t="s">
        <v>74</v>
      </c>
      <c r="C41" s="177" t="s">
        <v>72</v>
      </c>
      <c r="D41" s="177" t="s">
        <v>68</v>
      </c>
      <c r="E41" s="177" t="s">
        <v>69</v>
      </c>
      <c r="F41" s="177" t="s">
        <v>69</v>
      </c>
      <c r="G41" s="177" t="s">
        <v>69</v>
      </c>
      <c r="H41" s="177" t="s">
        <v>69</v>
      </c>
      <c r="I41" s="177" t="s">
        <v>69</v>
      </c>
    </row>
    <row r="42" spans="1:11" ht="15.75" x14ac:dyDescent="0.25">
      <c r="A42" s="178" t="s">
        <v>75</v>
      </c>
      <c r="B42" s="178" t="s">
        <v>76</v>
      </c>
      <c r="C42" s="177" t="s">
        <v>67</v>
      </c>
      <c r="D42" s="177" t="s">
        <v>68</v>
      </c>
      <c r="E42" s="177" t="s">
        <v>69</v>
      </c>
      <c r="F42" s="177" t="s">
        <v>69</v>
      </c>
      <c r="G42" s="177" t="s">
        <v>69</v>
      </c>
      <c r="H42" s="177" t="s">
        <v>69</v>
      </c>
      <c r="I42" s="177" t="s">
        <v>69</v>
      </c>
    </row>
    <row r="43" spans="1:11" ht="15.75" x14ac:dyDescent="0.25">
      <c r="A43" s="178" t="s">
        <v>77</v>
      </c>
      <c r="B43" s="178" t="s">
        <v>78</v>
      </c>
      <c r="C43" s="177" t="s">
        <v>67</v>
      </c>
      <c r="D43" s="177" t="s">
        <v>68</v>
      </c>
      <c r="E43" s="177" t="s">
        <v>69</v>
      </c>
      <c r="F43" s="177" t="s">
        <v>69</v>
      </c>
      <c r="G43" s="177" t="s">
        <v>69</v>
      </c>
      <c r="H43" s="177" t="s">
        <v>69</v>
      </c>
      <c r="I43" s="177" t="s">
        <v>69</v>
      </c>
    </row>
    <row r="44" spans="1:11" x14ac:dyDescent="0.25">
      <c r="A44" s="174"/>
      <c r="B44" s="175"/>
    </row>
    <row r="45" spans="1:11" x14ac:dyDescent="0.25">
      <c r="A45" s="174"/>
      <c r="B45" s="175"/>
    </row>
    <row r="46" spans="1:11" x14ac:dyDescent="0.25">
      <c r="A46" s="215" t="s">
        <v>79</v>
      </c>
      <c r="B46" s="175"/>
    </row>
    <row r="48" spans="1:11" x14ac:dyDescent="0.25">
      <c r="A48" t="s">
        <v>80</v>
      </c>
      <c r="B48" t="s">
        <v>81</v>
      </c>
    </row>
    <row r="49" spans="1:2" x14ac:dyDescent="0.25">
      <c r="A49" t="s">
        <v>82</v>
      </c>
      <c r="B49" t="s">
        <v>83</v>
      </c>
    </row>
    <row r="50" spans="1:2" x14ac:dyDescent="0.25">
      <c r="A50" t="s">
        <v>84</v>
      </c>
      <c r="B50" t="s">
        <v>85</v>
      </c>
    </row>
    <row r="51" spans="1:2" x14ac:dyDescent="0.25">
      <c r="A51" t="s">
        <v>86</v>
      </c>
      <c r="B51" t="s">
        <v>87</v>
      </c>
    </row>
    <row r="52" spans="1:2" x14ac:dyDescent="0.25">
      <c r="A52" t="s">
        <v>88</v>
      </c>
      <c r="B52" t="s">
        <v>87</v>
      </c>
    </row>
    <row r="53" spans="1:2" x14ac:dyDescent="0.25">
      <c r="A53" t="s">
        <v>89</v>
      </c>
      <c r="B53" t="s">
        <v>90</v>
      </c>
    </row>
  </sheetData>
  <mergeCells count="5">
    <mergeCell ref="A1:J1"/>
    <mergeCell ref="B3:C3"/>
    <mergeCell ref="A10:J10"/>
    <mergeCell ref="A19:J19"/>
    <mergeCell ref="B27:J27"/>
  </mergeCells>
  <phoneticPr fontId="2" type="noConversion"/>
  <pageMargins left="0.7" right="0.7" top="0.75" bottom="0.75" header="0.3" footer="0.3"/>
  <pageSetup paperSize="8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opLeftCell="A23" zoomScaleNormal="100" workbookViewId="0">
      <selection activeCell="A28" sqref="A28:I30"/>
    </sheetView>
  </sheetViews>
  <sheetFormatPr defaultRowHeight="15" x14ac:dyDescent="0.25"/>
  <cols>
    <col min="1" max="1" width="14" customWidth="1"/>
    <col min="2" max="2" width="29.28515625" customWidth="1"/>
    <col min="3" max="3" width="23.7109375" customWidth="1"/>
    <col min="4" max="4" width="20.85546875" customWidth="1"/>
    <col min="5" max="5" width="19.42578125" customWidth="1"/>
    <col min="6" max="6" width="19.140625" customWidth="1"/>
    <col min="7" max="7" width="16.7109375" customWidth="1"/>
    <col min="8" max="8" width="19.140625" customWidth="1"/>
    <col min="9" max="9" width="31.28515625" customWidth="1"/>
    <col min="10" max="10" width="34.42578125" customWidth="1"/>
    <col min="11" max="11" width="24.42578125" customWidth="1"/>
    <col min="12" max="12" width="12.5703125" customWidth="1"/>
    <col min="13" max="13" width="20.42578125" customWidth="1"/>
  </cols>
  <sheetData>
    <row r="1" spans="1:13" ht="18.75" x14ac:dyDescent="0.3">
      <c r="A1" s="227" t="s">
        <v>91</v>
      </c>
      <c r="B1" s="228"/>
      <c r="C1" s="228"/>
      <c r="D1" s="228"/>
      <c r="E1" s="228"/>
      <c r="F1" s="228"/>
      <c r="G1" s="228"/>
      <c r="H1" s="228"/>
      <c r="I1" s="228"/>
      <c r="J1" s="229"/>
    </row>
    <row r="2" spans="1:13" ht="18.75" x14ac:dyDescent="0.3">
      <c r="B2" s="2"/>
      <c r="C2" s="2"/>
      <c r="D2" s="2"/>
      <c r="E2" s="2"/>
      <c r="F2" s="2"/>
      <c r="G2" s="2"/>
      <c r="H2" s="2"/>
      <c r="I2" s="2"/>
      <c r="J2" s="2"/>
      <c r="K2" s="1"/>
    </row>
    <row r="3" spans="1:13" ht="37.5" x14ac:dyDescent="0.3">
      <c r="B3" s="230" t="s">
        <v>92</v>
      </c>
      <c r="C3" s="230"/>
      <c r="D3" s="92" t="s">
        <v>2</v>
      </c>
      <c r="E3" s="93" t="s">
        <v>3</v>
      </c>
      <c r="F3" s="93" t="s">
        <v>93</v>
      </c>
      <c r="G3" s="93"/>
      <c r="H3" s="115">
        <v>3200</v>
      </c>
      <c r="I3" s="4"/>
      <c r="J3" s="4"/>
    </row>
    <row r="4" spans="1:13" ht="18.75" x14ac:dyDescent="0.3">
      <c r="B4" s="2" t="s">
        <v>6</v>
      </c>
      <c r="C4" s="2"/>
      <c r="D4" s="2"/>
      <c r="E4" s="2"/>
      <c r="F4" s="2"/>
      <c r="G4" s="2"/>
      <c r="H4" s="3"/>
      <c r="I4" s="4"/>
      <c r="J4" s="4"/>
    </row>
    <row r="5" spans="1:13" ht="18.75" x14ac:dyDescent="0.3">
      <c r="B5" s="2"/>
      <c r="C5" s="2"/>
      <c r="D5" s="2"/>
      <c r="E5" s="2"/>
      <c r="F5" s="2"/>
      <c r="G5" s="2"/>
      <c r="H5" s="90"/>
      <c r="I5" s="91"/>
      <c r="J5" s="91"/>
    </row>
    <row r="6" spans="1:13" ht="18.75" x14ac:dyDescent="0.3">
      <c r="A6" t="s">
        <v>9</v>
      </c>
      <c r="B6" s="4" t="s">
        <v>94</v>
      </c>
      <c r="C6" s="4"/>
      <c r="D6" s="4"/>
      <c r="E6" s="4"/>
      <c r="F6" s="2" t="s">
        <v>95</v>
      </c>
      <c r="G6" s="4"/>
      <c r="H6" s="5">
        <v>2800</v>
      </c>
      <c r="I6" s="4"/>
      <c r="J6" s="4"/>
      <c r="K6" s="4"/>
    </row>
    <row r="7" spans="1:13" ht="18.75" x14ac:dyDescent="0.3">
      <c r="B7" s="4"/>
      <c r="C7" s="4"/>
      <c r="D7" s="4"/>
      <c r="E7" s="4"/>
      <c r="F7" s="2"/>
      <c r="G7" s="4"/>
      <c r="H7" s="3"/>
      <c r="I7" s="4"/>
      <c r="J7" s="4"/>
      <c r="K7" s="4"/>
    </row>
    <row r="8" spans="1:13" ht="18.75" x14ac:dyDescent="0.3">
      <c r="B8" s="4"/>
      <c r="C8" s="4"/>
      <c r="D8" s="4"/>
      <c r="E8" s="4"/>
      <c r="F8" s="2"/>
      <c r="G8" s="4"/>
      <c r="H8" s="5">
        <f>SUM(H3:H6)</f>
        <v>6000</v>
      </c>
      <c r="I8" s="2" t="s">
        <v>12</v>
      </c>
      <c r="J8" s="6"/>
    </row>
    <row r="9" spans="1:13" ht="18" customHeight="1" x14ac:dyDescent="0.3">
      <c r="A9" s="249" t="s">
        <v>13</v>
      </c>
      <c r="B9" s="250"/>
      <c r="C9" s="250"/>
      <c r="D9" s="250"/>
      <c r="E9" s="250"/>
      <c r="F9" s="250"/>
      <c r="G9" s="250"/>
      <c r="H9" s="250"/>
      <c r="I9" s="250"/>
      <c r="J9" s="251"/>
    </row>
    <row r="10" spans="1:13" s="1" customFormat="1" ht="56.25" x14ac:dyDescent="0.3">
      <c r="A10" s="42" t="s">
        <v>96</v>
      </c>
      <c r="B10" s="10" t="s">
        <v>15</v>
      </c>
      <c r="C10" s="10" t="s">
        <v>16</v>
      </c>
      <c r="D10" s="10" t="s">
        <v>97</v>
      </c>
      <c r="E10" s="10" t="s">
        <v>17</v>
      </c>
      <c r="F10" s="11" t="s">
        <v>18</v>
      </c>
      <c r="G10" s="11" t="s">
        <v>98</v>
      </c>
      <c r="H10" s="10" t="s">
        <v>99</v>
      </c>
      <c r="I10" s="10" t="s">
        <v>21</v>
      </c>
      <c r="J10" s="43" t="s">
        <v>22</v>
      </c>
    </row>
    <row r="11" spans="1:13" ht="21" x14ac:dyDescent="0.35">
      <c r="A11" s="79" t="s">
        <v>100</v>
      </c>
      <c r="B11" s="7"/>
      <c r="C11" s="7"/>
      <c r="D11" s="7"/>
      <c r="E11" s="7"/>
      <c r="F11" s="7"/>
      <c r="G11" s="8"/>
      <c r="H11" s="9"/>
      <c r="I11" s="9"/>
      <c r="J11" s="25"/>
    </row>
    <row r="12" spans="1:13" ht="75" x14ac:dyDescent="0.3">
      <c r="A12" s="78" t="s">
        <v>28</v>
      </c>
      <c r="B12" s="10"/>
      <c r="C12" s="11" t="s">
        <v>101</v>
      </c>
      <c r="D12" s="11" t="s">
        <v>31</v>
      </c>
      <c r="E12" s="12"/>
      <c r="F12" s="13">
        <v>1</v>
      </c>
      <c r="G12" s="14">
        <v>130</v>
      </c>
      <c r="H12" s="12">
        <f>F12*G12</f>
        <v>130</v>
      </c>
      <c r="I12" s="12">
        <f>5*H12</f>
        <v>650</v>
      </c>
      <c r="J12" s="26" t="s">
        <v>32</v>
      </c>
    </row>
    <row r="13" spans="1:13" ht="63" customHeight="1" x14ac:dyDescent="0.3">
      <c r="A13" s="71" t="s">
        <v>33</v>
      </c>
      <c r="B13" s="72"/>
      <c r="C13" s="73" t="s">
        <v>35</v>
      </c>
      <c r="D13" s="73" t="s">
        <v>36</v>
      </c>
      <c r="E13" s="74"/>
      <c r="F13" s="75">
        <v>1</v>
      </c>
      <c r="G13" s="76">
        <v>130</v>
      </c>
      <c r="H13" s="74">
        <f>F13*G13</f>
        <v>130</v>
      </c>
      <c r="I13" s="74">
        <f>5*H13</f>
        <v>650</v>
      </c>
      <c r="J13" s="77" t="s">
        <v>37</v>
      </c>
      <c r="K13" s="51"/>
    </row>
    <row r="14" spans="1:13" ht="19.5" thickBot="1" x14ac:dyDescent="0.35">
      <c r="A14" s="27"/>
      <c r="B14" s="28"/>
      <c r="C14" s="29"/>
      <c r="D14" s="29"/>
      <c r="E14" s="30"/>
      <c r="F14" s="31"/>
      <c r="G14" s="32"/>
      <c r="H14" s="108" t="s">
        <v>21</v>
      </c>
      <c r="I14" s="109">
        <f>260*5</f>
        <v>1300</v>
      </c>
      <c r="J14" s="33"/>
      <c r="K14" s="112">
        <f>I14</f>
        <v>1300</v>
      </c>
      <c r="L14" s="81"/>
      <c r="M14" s="81"/>
    </row>
    <row r="15" spans="1:13" ht="6.6" customHeight="1" x14ac:dyDescent="0.3">
      <c r="A15" s="24"/>
      <c r="B15" s="16"/>
      <c r="C15" s="17"/>
      <c r="D15" s="17"/>
      <c r="E15" s="18"/>
      <c r="F15" s="19"/>
      <c r="G15" s="20"/>
      <c r="H15" s="21"/>
      <c r="I15" s="22"/>
      <c r="J15" s="23"/>
      <c r="K15" s="24"/>
    </row>
    <row r="16" spans="1:13" s="34" customFormat="1" ht="28.15" customHeight="1" x14ac:dyDescent="0.3">
      <c r="B16" s="35"/>
      <c r="C16" s="36"/>
      <c r="D16" s="36"/>
      <c r="E16" s="37"/>
      <c r="F16" s="38"/>
      <c r="G16" s="39"/>
      <c r="H16" s="40"/>
      <c r="I16" s="44"/>
      <c r="J16" s="41"/>
    </row>
    <row r="17" spans="1:13" s="34" customFormat="1" ht="28.15" customHeight="1" x14ac:dyDescent="0.3">
      <c r="A17" s="252" t="s">
        <v>38</v>
      </c>
      <c r="B17" s="253"/>
      <c r="C17" s="253"/>
      <c r="D17" s="253"/>
      <c r="E17" s="253"/>
      <c r="F17" s="253"/>
      <c r="G17" s="253"/>
      <c r="H17" s="253"/>
      <c r="I17" s="253"/>
      <c r="J17" s="254"/>
    </row>
    <row r="18" spans="1:13" ht="7.15" customHeight="1" x14ac:dyDescent="0.3">
      <c r="A18" s="85"/>
      <c r="B18" s="45"/>
      <c r="C18" s="45"/>
      <c r="D18" s="45"/>
      <c r="E18" s="46"/>
      <c r="F18" s="47"/>
      <c r="G18" s="48"/>
      <c r="H18" s="49"/>
      <c r="I18" s="49"/>
      <c r="J18" s="50"/>
    </row>
    <row r="19" spans="1:13" ht="75" x14ac:dyDescent="0.3">
      <c r="A19" s="86" t="s">
        <v>102</v>
      </c>
      <c r="B19" s="82"/>
      <c r="C19" s="94" t="s">
        <v>103</v>
      </c>
      <c r="D19" s="94" t="s">
        <v>36</v>
      </c>
      <c r="E19" s="97" t="s">
        <v>41</v>
      </c>
      <c r="F19" s="118"/>
      <c r="G19" s="119">
        <v>3</v>
      </c>
      <c r="H19" s="120" t="s">
        <v>104</v>
      </c>
      <c r="I19" s="121">
        <f>250*3</f>
        <v>750</v>
      </c>
      <c r="J19" s="102" t="s">
        <v>37</v>
      </c>
    </row>
    <row r="20" spans="1:13" ht="37.5" x14ac:dyDescent="0.3">
      <c r="A20" s="104"/>
      <c r="B20" s="82"/>
      <c r="C20" s="94" t="s">
        <v>105</v>
      </c>
      <c r="D20" s="94"/>
      <c r="E20" s="97"/>
      <c r="F20" s="118"/>
      <c r="G20" s="119">
        <v>2</v>
      </c>
      <c r="H20" s="123">
        <v>120</v>
      </c>
      <c r="I20" s="121">
        <v>240</v>
      </c>
      <c r="J20" s="102"/>
    </row>
    <row r="21" spans="1:13" ht="18.75" x14ac:dyDescent="0.3">
      <c r="A21" s="87"/>
      <c r="B21" s="116"/>
      <c r="C21" s="117" t="s">
        <v>44</v>
      </c>
      <c r="D21" s="94" t="s">
        <v>45</v>
      </c>
      <c r="E21" s="97" t="s">
        <v>41</v>
      </c>
      <c r="F21" s="118"/>
      <c r="G21" s="119">
        <v>5</v>
      </c>
      <c r="H21" s="120" t="s">
        <v>46</v>
      </c>
      <c r="I21" s="121">
        <v>200</v>
      </c>
      <c r="J21" s="122" t="s">
        <v>37</v>
      </c>
      <c r="K21" s="51"/>
    </row>
    <row r="22" spans="1:13" ht="37.5" x14ac:dyDescent="0.3">
      <c r="A22" s="87"/>
      <c r="B22" s="116"/>
      <c r="C22" s="126" t="s">
        <v>47</v>
      </c>
      <c r="D22" s="116"/>
      <c r="E22" s="97" t="s">
        <v>41</v>
      </c>
      <c r="F22" s="124"/>
      <c r="G22" s="125">
        <v>3</v>
      </c>
      <c r="H22" s="120">
        <v>0</v>
      </c>
      <c r="I22" s="121">
        <v>0</v>
      </c>
      <c r="J22" s="122" t="s">
        <v>37</v>
      </c>
      <c r="K22" s="51"/>
    </row>
    <row r="23" spans="1:13" ht="37.5" x14ac:dyDescent="0.3">
      <c r="A23" s="87"/>
      <c r="B23" s="83"/>
      <c r="C23" s="126" t="s">
        <v>106</v>
      </c>
      <c r="D23" s="116"/>
      <c r="E23" s="97" t="s">
        <v>41</v>
      </c>
      <c r="F23" s="65"/>
      <c r="G23" s="66"/>
      <c r="H23" s="100"/>
      <c r="I23" s="101"/>
      <c r="J23" s="102"/>
      <c r="K23" s="51"/>
    </row>
    <row r="24" spans="1:13" ht="19.5" thickBot="1" x14ac:dyDescent="0.35">
      <c r="A24" s="87"/>
      <c r="B24" s="84"/>
      <c r="C24" s="68"/>
      <c r="D24" s="68"/>
      <c r="E24" s="69"/>
      <c r="F24" s="70"/>
      <c r="G24" s="69"/>
      <c r="H24" s="106" t="s">
        <v>49</v>
      </c>
      <c r="I24" s="107">
        <f>I19+I20+I21+I22+I23</f>
        <v>1190</v>
      </c>
      <c r="J24" s="67" t="s">
        <v>107</v>
      </c>
      <c r="K24" s="113">
        <f>I24</f>
        <v>1190</v>
      </c>
      <c r="L24" s="52"/>
    </row>
    <row r="25" spans="1:13" ht="52.5" customHeight="1" thickBot="1" x14ac:dyDescent="0.35">
      <c r="A25" s="88"/>
      <c r="B25" s="247" t="s">
        <v>50</v>
      </c>
      <c r="C25" s="247"/>
      <c r="D25" s="247"/>
      <c r="E25" s="247"/>
      <c r="F25" s="247"/>
      <c r="G25" s="247"/>
      <c r="H25" s="247"/>
      <c r="I25" s="247"/>
      <c r="J25" s="248"/>
      <c r="K25" s="53"/>
    </row>
    <row r="26" spans="1:13" ht="19.5" thickBot="1" x14ac:dyDescent="0.35">
      <c r="B26" s="4"/>
      <c r="C26" s="4"/>
      <c r="D26" s="4"/>
      <c r="E26" s="4"/>
      <c r="F26" s="4"/>
      <c r="G26" s="15"/>
      <c r="H26" s="242" t="s">
        <v>108</v>
      </c>
      <c r="I26" s="243"/>
      <c r="J26" s="105" t="s">
        <v>56</v>
      </c>
      <c r="K26" s="111">
        <f>K11+K14+K24</f>
        <v>2490</v>
      </c>
      <c r="L26" s="81"/>
      <c r="M26" s="81"/>
    </row>
    <row r="27" spans="1:13" ht="6" customHeight="1" x14ac:dyDescent="0.3">
      <c r="A27" s="59"/>
      <c r="B27" s="60"/>
      <c r="C27" s="60"/>
      <c r="D27" s="60"/>
      <c r="E27" s="60"/>
      <c r="F27" s="60"/>
      <c r="G27" s="61"/>
      <c r="H27" s="60"/>
      <c r="I27" s="60"/>
      <c r="J27" s="62"/>
      <c r="K27" s="24"/>
    </row>
    <row r="28" spans="1:13" ht="48.75" customHeight="1" x14ac:dyDescent="0.3">
      <c r="A28" s="95" t="s">
        <v>51</v>
      </c>
      <c r="B28" s="96" t="s">
        <v>52</v>
      </c>
      <c r="C28" s="96" t="s">
        <v>53</v>
      </c>
      <c r="D28" s="96" t="s">
        <v>36</v>
      </c>
      <c r="E28" s="97" t="s">
        <v>41</v>
      </c>
      <c r="F28" s="96"/>
      <c r="G28" s="98">
        <v>5</v>
      </c>
      <c r="H28" s="99">
        <v>85</v>
      </c>
      <c r="I28" s="89">
        <f>H28</f>
        <v>85</v>
      </c>
      <c r="J28" s="94" t="s">
        <v>109</v>
      </c>
    </row>
    <row r="29" spans="1:13" ht="48.75" customHeight="1" x14ac:dyDescent="0.3">
      <c r="A29" s="95" t="s">
        <v>51</v>
      </c>
      <c r="B29" s="96" t="s">
        <v>52</v>
      </c>
      <c r="C29" s="96" t="s">
        <v>54</v>
      </c>
      <c r="D29" s="96" t="s">
        <v>36</v>
      </c>
      <c r="E29" s="97" t="s">
        <v>41</v>
      </c>
      <c r="F29" s="96"/>
      <c r="G29" s="98">
        <v>5</v>
      </c>
      <c r="H29" s="99">
        <v>30</v>
      </c>
      <c r="I29" s="89">
        <f>H29*G29</f>
        <v>150</v>
      </c>
      <c r="J29" s="94" t="s">
        <v>109</v>
      </c>
    </row>
    <row r="30" spans="1:13" ht="48.75" customHeight="1" x14ac:dyDescent="0.3">
      <c r="A30" s="103" t="s">
        <v>51</v>
      </c>
      <c r="B30" s="96" t="s">
        <v>52</v>
      </c>
      <c r="C30" s="96" t="s">
        <v>55</v>
      </c>
      <c r="D30" s="96" t="s">
        <v>36</v>
      </c>
      <c r="E30" s="97" t="s">
        <v>41</v>
      </c>
      <c r="F30" s="96"/>
      <c r="G30" s="98">
        <v>5</v>
      </c>
      <c r="H30" s="99">
        <v>30</v>
      </c>
      <c r="I30" s="89">
        <f>H30*5</f>
        <v>150</v>
      </c>
      <c r="J30" s="94" t="s">
        <v>110</v>
      </c>
    </row>
    <row r="31" spans="1:13" ht="19.5" thickBot="1" x14ac:dyDescent="0.35">
      <c r="A31" s="56"/>
      <c r="B31" s="57"/>
      <c r="C31" s="57"/>
      <c r="D31" s="57"/>
      <c r="E31" s="57"/>
      <c r="F31" s="57"/>
      <c r="G31" s="57"/>
      <c r="H31" s="240"/>
      <c r="I31" s="241"/>
      <c r="J31" s="58" t="s">
        <v>111</v>
      </c>
      <c r="K31" s="114">
        <f>I30+I29+I28</f>
        <v>385</v>
      </c>
      <c r="M31" s="81"/>
    </row>
    <row r="32" spans="1:13" ht="18.75" x14ac:dyDescent="0.3">
      <c r="H32" s="238" t="s">
        <v>112</v>
      </c>
      <c r="I32" s="239"/>
      <c r="J32" s="110" t="s">
        <v>56</v>
      </c>
      <c r="K32" s="111">
        <f>K26+K31</f>
        <v>2875</v>
      </c>
    </row>
    <row r="33" spans="1:13" ht="15.75" thickBot="1" x14ac:dyDescent="0.3"/>
    <row r="34" spans="1:13" ht="74.25" customHeight="1" thickBot="1" x14ac:dyDescent="0.3">
      <c r="A34" s="244" t="s">
        <v>113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6"/>
    </row>
    <row r="36" spans="1:13" ht="18.75" x14ac:dyDescent="0.3">
      <c r="A36" s="63">
        <v>2023</v>
      </c>
      <c r="B36" s="63" t="s">
        <v>114</v>
      </c>
      <c r="C36" s="64" t="s">
        <v>115</v>
      </c>
      <c r="D36" s="64" t="s">
        <v>116</v>
      </c>
      <c r="E36" s="64" t="s">
        <v>111</v>
      </c>
      <c r="F36" s="64" t="s">
        <v>117</v>
      </c>
      <c r="G36" s="64" t="s">
        <v>63</v>
      </c>
      <c r="H36" s="64" t="s">
        <v>63</v>
      </c>
      <c r="I36" s="64" t="s">
        <v>63</v>
      </c>
      <c r="J36" s="64" t="s">
        <v>118</v>
      </c>
      <c r="K36" s="64" t="s">
        <v>118</v>
      </c>
      <c r="L36" s="127"/>
    </row>
    <row r="37" spans="1:13" ht="18.75" x14ac:dyDescent="0.3">
      <c r="A37" s="54"/>
      <c r="B37" s="64" t="s">
        <v>119</v>
      </c>
      <c r="C37" s="54"/>
      <c r="D37" s="54"/>
      <c r="E37" s="54"/>
      <c r="F37" s="54"/>
      <c r="G37" s="54"/>
      <c r="H37" s="54"/>
      <c r="I37" s="54"/>
      <c r="J37" s="54"/>
      <c r="K37" s="54"/>
    </row>
    <row r="38" spans="1:13" ht="18.75" x14ac:dyDescent="0.3">
      <c r="A38" s="55" t="s">
        <v>65</v>
      </c>
      <c r="B38" s="55" t="s">
        <v>120</v>
      </c>
      <c r="C38" s="54" t="s">
        <v>67</v>
      </c>
      <c r="D38" s="54" t="s">
        <v>121</v>
      </c>
      <c r="E38" s="54" t="s">
        <v>122</v>
      </c>
      <c r="F38" s="54" t="s">
        <v>123</v>
      </c>
      <c r="G38" s="54" t="s">
        <v>124</v>
      </c>
      <c r="H38" s="54" t="s">
        <v>125</v>
      </c>
      <c r="I38" s="54" t="s">
        <v>126</v>
      </c>
      <c r="J38" s="54" t="s">
        <v>127</v>
      </c>
      <c r="K38" s="54"/>
    </row>
    <row r="39" spans="1:13" ht="18.75" x14ac:dyDescent="0.3">
      <c r="A39" s="55" t="s">
        <v>70</v>
      </c>
      <c r="B39" s="55" t="s">
        <v>128</v>
      </c>
      <c r="C39" s="54" t="s">
        <v>67</v>
      </c>
      <c r="D39" s="54" t="s">
        <v>121</v>
      </c>
      <c r="E39" s="54" t="s">
        <v>122</v>
      </c>
      <c r="F39" s="54" t="s">
        <v>123</v>
      </c>
      <c r="G39" s="54" t="s">
        <v>124</v>
      </c>
      <c r="H39" s="54"/>
      <c r="I39" s="54"/>
      <c r="J39" s="54"/>
      <c r="K39" s="54"/>
    </row>
    <row r="40" spans="1:13" ht="18.75" x14ac:dyDescent="0.3">
      <c r="A40" s="55" t="s">
        <v>73</v>
      </c>
      <c r="B40" s="55" t="s">
        <v>129</v>
      </c>
      <c r="C40" s="54" t="s">
        <v>72</v>
      </c>
      <c r="D40" s="54" t="s">
        <v>68</v>
      </c>
      <c r="E40" s="54" t="s">
        <v>122</v>
      </c>
      <c r="F40" s="54" t="s">
        <v>123</v>
      </c>
      <c r="G40" s="54"/>
      <c r="H40" s="54"/>
      <c r="I40" s="54" t="s">
        <v>126</v>
      </c>
      <c r="J40" s="54" t="s">
        <v>130</v>
      </c>
      <c r="K40" s="54"/>
    </row>
    <row r="41" spans="1:13" ht="18.75" x14ac:dyDescent="0.3">
      <c r="A41" s="55" t="s">
        <v>75</v>
      </c>
      <c r="B41" s="55" t="s">
        <v>131</v>
      </c>
      <c r="C41" s="54" t="s">
        <v>132</v>
      </c>
      <c r="D41" s="54" t="s">
        <v>68</v>
      </c>
      <c r="E41" s="54" t="s">
        <v>122</v>
      </c>
      <c r="F41" s="54" t="s">
        <v>123</v>
      </c>
      <c r="G41" s="54" t="s">
        <v>124</v>
      </c>
      <c r="H41" s="54"/>
      <c r="I41" s="54"/>
      <c r="J41" s="54" t="s">
        <v>130</v>
      </c>
      <c r="K41" s="54"/>
    </row>
    <row r="42" spans="1:13" ht="18.75" x14ac:dyDescent="0.3">
      <c r="A42" s="55" t="s">
        <v>77</v>
      </c>
      <c r="B42" s="55" t="s">
        <v>133</v>
      </c>
      <c r="C42" s="54" t="s">
        <v>67</v>
      </c>
      <c r="D42" s="54" t="s">
        <v>134</v>
      </c>
      <c r="E42" s="54" t="s">
        <v>122</v>
      </c>
      <c r="F42" s="54" t="s">
        <v>123</v>
      </c>
      <c r="G42" s="54" t="s">
        <v>124</v>
      </c>
      <c r="H42" s="54"/>
      <c r="I42" s="54"/>
      <c r="J42" s="54"/>
      <c r="K42" s="54"/>
    </row>
    <row r="44" spans="1:13" x14ac:dyDescent="0.25">
      <c r="A44" s="1"/>
    </row>
    <row r="45" spans="1:13" ht="18.75" x14ac:dyDescent="0.3">
      <c r="A45" s="80"/>
    </row>
    <row r="46" spans="1:13" ht="18.75" x14ac:dyDescent="0.3">
      <c r="A46" s="80"/>
    </row>
    <row r="47" spans="1:13" ht="18.75" x14ac:dyDescent="0.3">
      <c r="A47" s="80"/>
    </row>
  </sheetData>
  <mergeCells count="9">
    <mergeCell ref="A1:J1"/>
    <mergeCell ref="H32:I32"/>
    <mergeCell ref="H31:I31"/>
    <mergeCell ref="H26:I26"/>
    <mergeCell ref="A34:M34"/>
    <mergeCell ref="B3:C3"/>
    <mergeCell ref="B25:J25"/>
    <mergeCell ref="A9:J9"/>
    <mergeCell ref="A17:J17"/>
  </mergeCells>
  <phoneticPr fontId="2" type="noConversion"/>
  <pageMargins left="0.7" right="0.7" top="0.75" bottom="0.75" header="0.3" footer="0.3"/>
  <pageSetup paperSize="8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a274c-112d-45c6-a25c-6c40f79928a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D5505C8A05E0419EE0A9A8715472C4" ma:contentTypeVersion="12" ma:contentTypeDescription="Create a new document." ma:contentTypeScope="" ma:versionID="7762300f78e8f75161834a327530a9b6">
  <xsd:schema xmlns:xsd="http://www.w3.org/2001/XMLSchema" xmlns:xs="http://www.w3.org/2001/XMLSchema" xmlns:p="http://schemas.microsoft.com/office/2006/metadata/properties" xmlns:ns2="e33a274c-112d-45c6-a25c-6c40f79928a8" xmlns:ns3="f0ff63ed-6a0b-42cf-a1b2-bd3537d1d24d" targetNamespace="http://schemas.microsoft.com/office/2006/metadata/properties" ma:root="true" ma:fieldsID="b3f924727f72e5875d7855e4c153b93a" ns2:_="" ns3:_="">
    <xsd:import namespace="e33a274c-112d-45c6-a25c-6c40f79928a8"/>
    <xsd:import namespace="f0ff63ed-6a0b-42cf-a1b2-bd3537d1d2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a274c-112d-45c6-a25c-6c40f7992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f233490-08b4-4ea8-adab-fbdc03f5db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ff63ed-6a0b-42cf-a1b2-bd3537d1d24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0F6F4E-219A-4675-83D7-3F7174D5FEF6}">
  <ds:schemaRefs>
    <ds:schemaRef ds:uri="http://schemas.microsoft.com/office/2006/metadata/properties"/>
    <ds:schemaRef ds:uri="http://schemas.microsoft.com/office/infopath/2007/PartnerControls"/>
    <ds:schemaRef ds:uri="e33a274c-112d-45c6-a25c-6c40f79928a8"/>
  </ds:schemaRefs>
</ds:datastoreItem>
</file>

<file path=customXml/itemProps2.xml><?xml version="1.0" encoding="utf-8"?>
<ds:datastoreItem xmlns:ds="http://schemas.openxmlformats.org/officeDocument/2006/customXml" ds:itemID="{3F756CA9-C7AD-4892-B0E8-8592EFAD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a274c-112d-45c6-a25c-6c40f79928a8"/>
    <ds:schemaRef ds:uri="f0ff63ed-6a0b-42cf-a1b2-bd3537d1d2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B802F2-618C-4212-9E67-16013B57DE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</vt:lpstr>
      <vt:lpstr>2023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2024-07-17T10:30:42Z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0x01010049D5505C8A05E0419EE0A9A8715472C4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